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3176"/>
  </bookViews>
  <sheets>
    <sheet name="Sheet1" sheetId="1" r:id="rId1"/>
    <sheet name="Hoja1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1" l="1"/>
  <c r="T31" i="1"/>
  <c r="T33" i="1"/>
  <c r="T30" i="1"/>
  <c r="U30" i="1"/>
  <c r="N32" i="1"/>
  <c r="N31" i="1"/>
  <c r="N30" i="1"/>
  <c r="N12" i="1"/>
  <c r="N11" i="1"/>
  <c r="N13" i="1"/>
  <c r="Q5" i="1"/>
  <c r="I16" i="1"/>
  <c r="I15" i="1"/>
  <c r="I12" i="1"/>
  <c r="I20" i="1"/>
  <c r="I14" i="1"/>
  <c r="I11" i="1"/>
  <c r="J11" i="1"/>
  <c r="D16" i="1"/>
  <c r="D15" i="1"/>
  <c r="D13" i="1"/>
  <c r="D12" i="1"/>
  <c r="D20" i="1"/>
  <c r="D14" i="1"/>
  <c r="D11" i="1"/>
  <c r="E11" i="1"/>
  <c r="N4" i="1"/>
  <c r="T26" i="1"/>
  <c r="N26" i="1"/>
  <c r="T36" i="1" l="1"/>
  <c r="N7" i="1"/>
  <c r="I17" i="1"/>
  <c r="D17" i="1"/>
  <c r="N36" i="1" l="1"/>
  <c r="N17" i="1"/>
</calcChain>
</file>

<file path=xl/sharedStrings.xml><?xml version="1.0" encoding="utf-8"?>
<sst xmlns="http://schemas.openxmlformats.org/spreadsheetml/2006/main" count="72" uniqueCount="25">
  <si>
    <t>Ciudado de personas</t>
  </si>
  <si>
    <t>Antigüedad</t>
  </si>
  <si>
    <t>Vacaciones</t>
  </si>
  <si>
    <t>Horas extra</t>
  </si>
  <si>
    <t>5 hs feriado</t>
  </si>
  <si>
    <t>5 hs día común</t>
  </si>
  <si>
    <t>2 años</t>
  </si>
  <si>
    <t>14 días corridos</t>
  </si>
  <si>
    <t>Salario</t>
  </si>
  <si>
    <t>Viáticos</t>
  </si>
  <si>
    <t>Total</t>
  </si>
  <si>
    <t>Tareas generales</t>
  </si>
  <si>
    <t>6 años</t>
  </si>
  <si>
    <t>21 días corridos</t>
  </si>
  <si>
    <t>Valor hora</t>
  </si>
  <si>
    <t>Jornada</t>
  </si>
  <si>
    <t>27 hs semanales</t>
  </si>
  <si>
    <t>Hs mensuales</t>
  </si>
  <si>
    <t>3 años</t>
  </si>
  <si>
    <t>8 hs semanales</t>
  </si>
  <si>
    <t>7 días</t>
  </si>
  <si>
    <t>2109 / hora</t>
  </si>
  <si>
    <t>Hs extra al 100</t>
  </si>
  <si>
    <t>Hs extra al 50%</t>
  </si>
  <si>
    <t>Hs extra al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</si>
</sst>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0" fillId="0" borderId="5" xfId="0" applyBorder="1"/>
    <xf numFmtId="164" fontId="0" fillId="0" borderId="0" xfId="2" applyFont="1" applyBorder="1"/>
    <xf numFmtId="0" fontId="0" fillId="0" borderId="6" xfId="0" applyBorder="1"/>
    <xf numFmtId="0" fontId="0" fillId="0" borderId="0" xfId="0" applyBorder="1"/>
    <xf numFmtId="164" fontId="0" fillId="0" borderId="0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3" fillId="2" borderId="0" xfId="0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0" fillId="2" borderId="0" xfId="2" applyFont="1" applyFill="1" applyBorder="1"/>
    <xf numFmtId="165" fontId="0" fillId="0" borderId="0" xfId="1" applyFont="1"/>
    <xf numFmtId="17" fontId="2" fillId="0" borderId="0" xfId="0" applyNumberFormat="1" applyFont="1" applyBorder="1" applyAlignment="1">
      <alignment horizontal="center"/>
    </xf>
    <xf numFmtId="44" fontId="0" fillId="0" borderId="0" xfId="2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63946</xdr:colOff>
      <xdr:row>29</xdr:row>
      <xdr:rowOff>109310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44906" cy="519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7"/>
  <sheetViews>
    <sheetView tabSelected="1" topLeftCell="J16" zoomScale="130" zoomScaleNormal="130" workbookViewId="0">
      <selection activeCell="L21" sqref="L21:U37"/>
    </sheetView>
  </sheetViews>
  <sheetFormatPr baseColWidth="10" defaultColWidth="8.796875" defaultRowHeight="13.8"/>
  <cols>
    <col min="1" max="2" width="3.09765625" customWidth="1"/>
    <col min="3" max="3" width="25.69921875" bestFit="1" customWidth="1"/>
    <col min="4" max="4" width="15.09765625" customWidth="1"/>
    <col min="5" max="5" width="3.796875" customWidth="1"/>
    <col min="6" max="6" width="6.69921875" customWidth="1"/>
    <col min="7" max="7" width="4.3984375" customWidth="1"/>
    <col min="8" max="8" width="25.69921875" bestFit="1" customWidth="1"/>
    <col min="9" max="9" width="15.09765625" customWidth="1"/>
    <col min="10" max="10" width="5.19921875" customWidth="1"/>
    <col min="12" max="12" width="3.09765625" customWidth="1"/>
    <col min="13" max="13" width="25.69921875" bestFit="1" customWidth="1"/>
    <col min="14" max="14" width="15.09765625" customWidth="1"/>
    <col min="15" max="15" width="3.796875" customWidth="1"/>
    <col min="17" max="17" width="11.19921875" bestFit="1" customWidth="1"/>
    <col min="18" max="18" width="4" customWidth="1"/>
    <col min="19" max="19" width="18.8984375" bestFit="1" customWidth="1"/>
    <col min="20" max="20" width="14.69921875" bestFit="1" customWidth="1"/>
  </cols>
  <sheetData>
    <row r="1" spans="2:18" ht="15" thickBot="1"/>
    <row r="2" spans="2:18" ht="8.5500000000000007" customHeight="1">
      <c r="B2" s="2"/>
      <c r="C2" s="3"/>
      <c r="D2" s="3"/>
      <c r="E2" s="4"/>
      <c r="F2" s="11"/>
      <c r="G2" s="2"/>
      <c r="H2" s="3"/>
      <c r="I2" s="3"/>
      <c r="J2" s="4"/>
      <c r="L2" s="2"/>
      <c r="M2" s="3"/>
      <c r="N2" s="3"/>
      <c r="O2" s="4"/>
    </row>
    <row r="3" spans="2:18" s="1" customFormat="1" ht="14.55">
      <c r="B3" s="5"/>
      <c r="C3" s="6"/>
      <c r="D3" s="23">
        <v>45352</v>
      </c>
      <c r="E3" s="7"/>
      <c r="F3" s="6"/>
      <c r="G3" s="5"/>
      <c r="H3" s="6"/>
      <c r="I3" s="23">
        <v>45352</v>
      </c>
      <c r="J3" s="7"/>
      <c r="L3" s="5"/>
      <c r="M3" s="6"/>
      <c r="N3" s="23">
        <v>45352</v>
      </c>
      <c r="O3" s="7"/>
    </row>
    <row r="4" spans="2:18" ht="14.55">
      <c r="B4" s="8"/>
      <c r="C4" s="18" t="s">
        <v>0</v>
      </c>
      <c r="D4" s="9">
        <v>266639</v>
      </c>
      <c r="E4" s="10"/>
      <c r="F4" s="11"/>
      <c r="G4" s="8"/>
      <c r="H4" s="18" t="s">
        <v>11</v>
      </c>
      <c r="I4" s="9">
        <v>239786</v>
      </c>
      <c r="J4" s="10"/>
      <c r="L4" s="8"/>
      <c r="M4" s="18" t="s">
        <v>0</v>
      </c>
      <c r="N4" s="21">
        <f>+D4</f>
        <v>266639</v>
      </c>
      <c r="O4" s="10"/>
      <c r="P4">
        <v>192</v>
      </c>
      <c r="Q4">
        <v>266639</v>
      </c>
      <c r="R4" s="22"/>
    </row>
    <row r="5" spans="2:18">
      <c r="B5" s="8"/>
      <c r="C5" s="11" t="s">
        <v>1</v>
      </c>
      <c r="D5" s="11" t="s">
        <v>6</v>
      </c>
      <c r="E5" s="10"/>
      <c r="F5" s="11"/>
      <c r="G5" s="8"/>
      <c r="H5" s="11" t="s">
        <v>1</v>
      </c>
      <c r="I5" s="11" t="s">
        <v>12</v>
      </c>
      <c r="J5" s="10"/>
      <c r="L5" s="8"/>
      <c r="M5" s="11" t="s">
        <v>1</v>
      </c>
      <c r="N5" s="11" t="s">
        <v>6</v>
      </c>
      <c r="O5" s="10"/>
      <c r="P5">
        <v>108</v>
      </c>
      <c r="Q5" s="22">
        <f>+P5*Q4/P4</f>
        <v>149984.4375</v>
      </c>
      <c r="R5" s="22"/>
    </row>
    <row r="6" spans="2:18">
      <c r="B6" s="8"/>
      <c r="C6" s="11" t="s">
        <v>2</v>
      </c>
      <c r="D6" s="11" t="s">
        <v>7</v>
      </c>
      <c r="E6" s="10"/>
      <c r="F6" s="11"/>
      <c r="G6" s="8"/>
      <c r="H6" s="11" t="s">
        <v>2</v>
      </c>
      <c r="I6" s="11" t="s">
        <v>13</v>
      </c>
      <c r="J6" s="10"/>
      <c r="L6" s="8"/>
      <c r="M6" s="11" t="s">
        <v>15</v>
      </c>
      <c r="N6" s="11" t="s">
        <v>16</v>
      </c>
      <c r="O6" s="10"/>
    </row>
    <row r="7" spans="2:18" ht="14.55">
      <c r="B7" s="8"/>
      <c r="C7" s="11" t="s">
        <v>3</v>
      </c>
      <c r="D7" s="11" t="s">
        <v>4</v>
      </c>
      <c r="E7" s="10"/>
      <c r="F7" s="11"/>
      <c r="G7" s="8"/>
      <c r="H7" s="11" t="s">
        <v>3</v>
      </c>
      <c r="I7" s="11" t="s">
        <v>4</v>
      </c>
      <c r="J7" s="10"/>
      <c r="L7" s="8"/>
      <c r="M7" s="17" t="s">
        <v>17</v>
      </c>
      <c r="N7" s="11">
        <f>27*4</f>
        <v>108</v>
      </c>
      <c r="O7" s="10"/>
    </row>
    <row r="8" spans="2:18">
      <c r="B8" s="8"/>
      <c r="C8" s="11" t="s">
        <v>3</v>
      </c>
      <c r="D8" s="11" t="s">
        <v>5</v>
      </c>
      <c r="E8" s="10"/>
      <c r="F8" s="11"/>
      <c r="G8" s="8"/>
      <c r="H8" s="17" t="s">
        <v>9</v>
      </c>
      <c r="I8" s="9">
        <v>6700</v>
      </c>
      <c r="J8" s="10"/>
      <c r="L8" s="8"/>
      <c r="M8" s="17" t="s">
        <v>9</v>
      </c>
      <c r="N8" s="9">
        <v>8500</v>
      </c>
      <c r="O8" s="10"/>
    </row>
    <row r="9" spans="2:18">
      <c r="B9" s="8"/>
      <c r="C9" s="17" t="s">
        <v>9</v>
      </c>
      <c r="D9" s="9">
        <v>8500</v>
      </c>
      <c r="E9" s="10"/>
      <c r="F9" s="11"/>
      <c r="G9" s="8"/>
      <c r="H9" s="11"/>
      <c r="I9" s="11"/>
      <c r="J9" s="10"/>
      <c r="L9" s="8"/>
      <c r="O9" s="10"/>
    </row>
    <row r="10" spans="2:18" ht="14.55">
      <c r="B10" s="8"/>
      <c r="C10" s="11"/>
      <c r="D10" s="11"/>
      <c r="E10" s="10"/>
      <c r="F10" s="11"/>
      <c r="G10" s="8"/>
      <c r="H10" s="11"/>
      <c r="I10" s="11"/>
      <c r="J10" s="10"/>
      <c r="L10" s="8"/>
      <c r="M10" s="11"/>
      <c r="N10" s="11"/>
      <c r="O10" s="10"/>
    </row>
    <row r="11" spans="2:18" ht="14.55">
      <c r="B11" s="8">
        <v>1</v>
      </c>
      <c r="C11" s="11" t="s">
        <v>8</v>
      </c>
      <c r="D11" s="12">
        <f>+D4/30*E11</f>
        <v>142207.46666666667</v>
      </c>
      <c r="E11" s="10">
        <f>30-14</f>
        <v>16</v>
      </c>
      <c r="F11" s="11"/>
      <c r="G11" s="8">
        <v>1</v>
      </c>
      <c r="H11" s="11" t="s">
        <v>8</v>
      </c>
      <c r="I11" s="12">
        <f>+I4/30*J11</f>
        <v>71935.8</v>
      </c>
      <c r="J11" s="10">
        <f>30-21</f>
        <v>9</v>
      </c>
      <c r="L11" s="8">
        <v>1</v>
      </c>
      <c r="M11" s="17" t="s">
        <v>8</v>
      </c>
      <c r="N11" s="12">
        <f>+Q5</f>
        <v>149984.4375</v>
      </c>
      <c r="O11" s="10"/>
    </row>
    <row r="12" spans="2:18">
      <c r="B12" s="8">
        <v>2</v>
      </c>
      <c r="C12" s="11" t="s">
        <v>22</v>
      </c>
      <c r="D12" s="12">
        <f>5*D20*2</f>
        <v>13887.447916666668</v>
      </c>
      <c r="E12" s="10"/>
      <c r="F12" s="11"/>
      <c r="G12" s="8">
        <v>2</v>
      </c>
      <c r="H12" s="11" t="s">
        <v>24</v>
      </c>
      <c r="I12" s="12">
        <f>5*I20*2</f>
        <v>12488.854166666668</v>
      </c>
      <c r="J12" s="10"/>
      <c r="L12" s="8">
        <v>2</v>
      </c>
      <c r="M12" s="17" t="s">
        <v>1</v>
      </c>
      <c r="N12" s="12">
        <f>0.02*N11</f>
        <v>2999.6887500000003</v>
      </c>
      <c r="O12" s="10"/>
    </row>
    <row r="13" spans="2:18">
      <c r="B13" s="8">
        <v>3</v>
      </c>
      <c r="C13" s="11" t="s">
        <v>23</v>
      </c>
      <c r="D13" s="12">
        <f>5*D20*1.5</f>
        <v>10415.5859375</v>
      </c>
      <c r="E13" s="10"/>
      <c r="F13" s="11"/>
      <c r="G13" s="8">
        <v>3</v>
      </c>
      <c r="H13" s="11" t="s">
        <v>23</v>
      </c>
      <c r="I13" s="12">
        <v>0</v>
      </c>
      <c r="J13" s="10"/>
      <c r="L13" s="8">
        <v>3</v>
      </c>
      <c r="M13" s="17" t="s">
        <v>9</v>
      </c>
      <c r="N13" s="12">
        <f>+N8</f>
        <v>8500</v>
      </c>
      <c r="O13" s="10"/>
    </row>
    <row r="14" spans="2:18" ht="14.55">
      <c r="B14" s="8">
        <v>4</v>
      </c>
      <c r="C14" s="11" t="s">
        <v>2</v>
      </c>
      <c r="D14" s="9">
        <f>+D4/30*E14</f>
        <v>124431.53333333334</v>
      </c>
      <c r="E14" s="10">
        <v>14</v>
      </c>
      <c r="F14" s="11"/>
      <c r="G14" s="8">
        <v>4</v>
      </c>
      <c r="H14" s="11" t="s">
        <v>2</v>
      </c>
      <c r="I14" s="9">
        <f>+I4/30*J14</f>
        <v>167850.2</v>
      </c>
      <c r="J14" s="10">
        <v>21</v>
      </c>
      <c r="L14" s="8">
        <v>4</v>
      </c>
      <c r="M14" s="11"/>
      <c r="N14" s="9"/>
      <c r="O14" s="10"/>
    </row>
    <row r="15" spans="2:18">
      <c r="B15" s="8">
        <v>5</v>
      </c>
      <c r="C15" s="11" t="s">
        <v>1</v>
      </c>
      <c r="D15" s="24">
        <f>0.02*SUM(D11:D14)</f>
        <v>5818.8406770833335</v>
      </c>
      <c r="E15" s="10"/>
      <c r="F15" s="11"/>
      <c r="G15" s="8">
        <v>5</v>
      </c>
      <c r="H15" s="11" t="s">
        <v>1</v>
      </c>
      <c r="I15" s="9">
        <f>0.06*SUM(I11:I14)</f>
        <v>15136.491250000001</v>
      </c>
      <c r="J15" s="10"/>
      <c r="L15" s="8">
        <v>5</v>
      </c>
      <c r="M15" s="11"/>
      <c r="N15" s="9"/>
      <c r="O15" s="10"/>
    </row>
    <row r="16" spans="2:18">
      <c r="B16" s="8">
        <v>6</v>
      </c>
      <c r="C16" s="11" t="s">
        <v>9</v>
      </c>
      <c r="D16" s="9">
        <f>+D9</f>
        <v>8500</v>
      </c>
      <c r="E16" s="13"/>
      <c r="F16" s="12"/>
      <c r="G16" s="8">
        <v>6</v>
      </c>
      <c r="H16" s="11" t="s">
        <v>9</v>
      </c>
      <c r="I16" s="9">
        <f>+I8</f>
        <v>6700</v>
      </c>
      <c r="J16" s="10"/>
      <c r="L16" s="8">
        <v>6</v>
      </c>
      <c r="M16" s="11"/>
      <c r="N16" s="9"/>
      <c r="O16" s="13"/>
    </row>
    <row r="17" spans="2:21" ht="15" thickBot="1">
      <c r="B17" s="8"/>
      <c r="C17" s="19" t="s">
        <v>10</v>
      </c>
      <c r="D17" s="20">
        <f>+SUM(D11:D16)</f>
        <v>305260.87453125004</v>
      </c>
      <c r="E17" s="10"/>
      <c r="F17" s="11"/>
      <c r="G17" s="8"/>
      <c r="H17" s="19" t="s">
        <v>10</v>
      </c>
      <c r="I17" s="20">
        <f>+SUM(I11:I16)</f>
        <v>274111.34541666671</v>
      </c>
      <c r="J17" s="10"/>
      <c r="L17" s="8"/>
      <c r="M17" s="19" t="s">
        <v>10</v>
      </c>
      <c r="N17" s="20">
        <f>+SUM(N11:N16)</f>
        <v>161484.12625</v>
      </c>
      <c r="O17" s="10"/>
    </row>
    <row r="18" spans="2:21" ht="15.45" thickTop="1" thickBot="1">
      <c r="B18" s="14"/>
      <c r="C18" s="15"/>
      <c r="D18" s="15"/>
      <c r="E18" s="16"/>
      <c r="F18" s="11"/>
      <c r="G18" s="14"/>
      <c r="H18" s="15"/>
      <c r="I18" s="15"/>
      <c r="J18" s="16"/>
      <c r="L18" s="14"/>
      <c r="M18" s="15"/>
      <c r="N18" s="15"/>
      <c r="O18" s="16"/>
    </row>
    <row r="20" spans="2:21" ht="14.4" thickBot="1">
      <c r="C20" t="s">
        <v>14</v>
      </c>
      <c r="D20">
        <f>+D4/192</f>
        <v>1388.7447916666667</v>
      </c>
      <c r="H20" t="s">
        <v>14</v>
      </c>
      <c r="I20">
        <f>+I4/192</f>
        <v>1248.8854166666667</v>
      </c>
    </row>
    <row r="21" spans="2:21">
      <c r="L21" s="2"/>
      <c r="M21" s="3"/>
      <c r="N21" s="3"/>
      <c r="O21" s="4"/>
      <c r="R21" s="2"/>
      <c r="S21" s="3"/>
      <c r="T21" s="3"/>
      <c r="U21" s="4"/>
    </row>
    <row r="22" spans="2:21">
      <c r="L22" s="5"/>
      <c r="M22" s="6"/>
      <c r="N22" s="23">
        <v>45352</v>
      </c>
      <c r="O22" s="7"/>
      <c r="R22" s="5"/>
      <c r="S22" s="6"/>
      <c r="T22" s="23">
        <v>45352</v>
      </c>
      <c r="U22" s="7"/>
    </row>
    <row r="23" spans="2:21" ht="14.4">
      <c r="L23" s="8"/>
      <c r="M23" s="18" t="s">
        <v>0</v>
      </c>
      <c r="N23" s="21" t="s">
        <v>21</v>
      </c>
      <c r="O23" s="10"/>
      <c r="R23" s="8"/>
      <c r="S23" s="18" t="s">
        <v>0</v>
      </c>
      <c r="T23" s="21" t="s">
        <v>21</v>
      </c>
      <c r="U23" s="10"/>
    </row>
    <row r="24" spans="2:21">
      <c r="L24" s="8"/>
      <c r="M24" s="11" t="s">
        <v>1</v>
      </c>
      <c r="N24" s="11" t="s">
        <v>18</v>
      </c>
      <c r="O24" s="10"/>
      <c r="R24" s="8"/>
      <c r="S24" s="11" t="s">
        <v>1</v>
      </c>
      <c r="T24" s="11" t="s">
        <v>18</v>
      </c>
      <c r="U24" s="10"/>
    </row>
    <row r="25" spans="2:21">
      <c r="L25" s="8"/>
      <c r="M25" s="11" t="s">
        <v>15</v>
      </c>
      <c r="N25" s="11" t="s">
        <v>19</v>
      </c>
      <c r="O25" s="10"/>
      <c r="R25" s="8"/>
      <c r="S25" s="11" t="s">
        <v>15</v>
      </c>
      <c r="T25" s="11" t="s">
        <v>19</v>
      </c>
      <c r="U25" s="10"/>
    </row>
    <row r="26" spans="2:21">
      <c r="L26" s="8"/>
      <c r="M26" s="17" t="s">
        <v>17</v>
      </c>
      <c r="N26" s="11">
        <f>8*4</f>
        <v>32</v>
      </c>
      <c r="O26" s="10"/>
      <c r="R26" s="8"/>
      <c r="S26" s="17" t="s">
        <v>17</v>
      </c>
      <c r="T26" s="11">
        <f>8*4</f>
        <v>32</v>
      </c>
      <c r="U26" s="10"/>
    </row>
    <row r="27" spans="2:21">
      <c r="L27" s="8"/>
      <c r="M27" s="17" t="s">
        <v>9</v>
      </c>
      <c r="N27" s="9">
        <v>5000</v>
      </c>
      <c r="O27" s="10"/>
      <c r="R27" s="8"/>
      <c r="S27" s="17" t="s">
        <v>9</v>
      </c>
      <c r="T27" s="9">
        <v>5000</v>
      </c>
      <c r="U27" s="10"/>
    </row>
    <row r="28" spans="2:21">
      <c r="L28" s="8"/>
      <c r="M28" s="17"/>
      <c r="N28" s="17"/>
      <c r="O28" s="10"/>
      <c r="R28" s="8"/>
      <c r="S28" s="17" t="s">
        <v>2</v>
      </c>
      <c r="T28" s="17" t="s">
        <v>20</v>
      </c>
      <c r="U28" s="10"/>
    </row>
    <row r="29" spans="2:21">
      <c r="L29" s="8"/>
      <c r="M29" s="11"/>
      <c r="N29" s="11"/>
      <c r="O29" s="10"/>
      <c r="R29" s="8"/>
      <c r="S29" s="11"/>
      <c r="T29" s="11"/>
      <c r="U29" s="10"/>
    </row>
    <row r="30" spans="2:21">
      <c r="L30" s="8">
        <v>1</v>
      </c>
      <c r="M30" s="17" t="s">
        <v>8</v>
      </c>
      <c r="N30" s="12">
        <f>32*2109</f>
        <v>67488</v>
      </c>
      <c r="O30" s="10"/>
      <c r="R30" s="8">
        <v>1</v>
      </c>
      <c r="S30" s="17" t="s">
        <v>8</v>
      </c>
      <c r="T30" s="12">
        <f>24*2109</f>
        <v>50616</v>
      </c>
      <c r="U30" s="10">
        <f>8*3</f>
        <v>24</v>
      </c>
    </row>
    <row r="31" spans="2:21">
      <c r="L31" s="8">
        <v>2</v>
      </c>
      <c r="M31" s="17" t="s">
        <v>1</v>
      </c>
      <c r="N31" s="12">
        <f>0.03*N30</f>
        <v>2024.6399999999999</v>
      </c>
      <c r="O31" s="10"/>
      <c r="R31" s="8">
        <v>2</v>
      </c>
      <c r="S31" s="17" t="s">
        <v>1</v>
      </c>
      <c r="T31" s="12">
        <f>0.03*(T30+T33)</f>
        <v>2024.6399999999999</v>
      </c>
      <c r="U31" s="10"/>
    </row>
    <row r="32" spans="2:21">
      <c r="L32" s="8">
        <v>3</v>
      </c>
      <c r="M32" s="17" t="s">
        <v>9</v>
      </c>
      <c r="N32" s="12">
        <f>+N27</f>
        <v>5000</v>
      </c>
      <c r="O32" s="10"/>
      <c r="R32" s="8">
        <v>3</v>
      </c>
      <c r="S32" s="17" t="s">
        <v>9</v>
      </c>
      <c r="T32" s="12">
        <f>+T27</f>
        <v>5000</v>
      </c>
      <c r="U32" s="10"/>
    </row>
    <row r="33" spans="12:21">
      <c r="L33" s="8">
        <v>4</v>
      </c>
      <c r="M33" s="17"/>
      <c r="N33" s="9"/>
      <c r="O33" s="10"/>
      <c r="R33" s="8">
        <v>4</v>
      </c>
      <c r="S33" s="17" t="s">
        <v>2</v>
      </c>
      <c r="T33" s="9">
        <f>8*2109</f>
        <v>16872</v>
      </c>
      <c r="U33" s="10">
        <v>8</v>
      </c>
    </row>
    <row r="34" spans="12:21">
      <c r="L34" s="8">
        <v>5</v>
      </c>
      <c r="M34" s="11"/>
      <c r="N34" s="9"/>
      <c r="O34" s="10"/>
      <c r="R34" s="8">
        <v>5</v>
      </c>
      <c r="S34" s="11"/>
      <c r="T34" s="9"/>
      <c r="U34" s="10"/>
    </row>
    <row r="35" spans="12:21">
      <c r="L35" s="8">
        <v>6</v>
      </c>
      <c r="M35" s="11"/>
      <c r="N35" s="9"/>
      <c r="O35" s="13"/>
      <c r="R35" s="8">
        <v>6</v>
      </c>
      <c r="S35" s="11"/>
      <c r="T35" s="9"/>
      <c r="U35" s="13"/>
    </row>
    <row r="36" spans="12:21" ht="14.4" thickBot="1">
      <c r="L36" s="8"/>
      <c r="M36" s="19" t="s">
        <v>10</v>
      </c>
      <c r="N36" s="20">
        <f>+SUM(N30:N35)</f>
        <v>74512.639999999999</v>
      </c>
      <c r="O36" s="10"/>
      <c r="R36" s="8"/>
      <c r="S36" s="19" t="s">
        <v>10</v>
      </c>
      <c r="T36" s="20">
        <f>+SUM(T30:T35)</f>
        <v>74512.639999999999</v>
      </c>
      <c r="U36" s="10"/>
    </row>
    <row r="37" spans="12:21" ht="15" thickTop="1" thickBot="1">
      <c r="L37" s="14"/>
      <c r="M37" s="15"/>
      <c r="N37" s="15"/>
      <c r="O37" s="16"/>
      <c r="R37" s="14"/>
      <c r="S37" s="15"/>
      <c r="T37" s="15"/>
      <c r="U37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Barruffaldi</dc:creator>
  <cp:lastModifiedBy>NB</cp:lastModifiedBy>
  <dcterms:created xsi:type="dcterms:W3CDTF">2024-02-06T10:38:16Z</dcterms:created>
  <dcterms:modified xsi:type="dcterms:W3CDTF">2024-05-12T14:33:29Z</dcterms:modified>
</cp:coreProperties>
</file>