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<sst xmlns="http://schemas.openxmlformats.org/spreadsheetml/2006/main" count="30" uniqueCount="21">
  <si>
    <t>1. Juan Pérez cobra en enero 2018 su sueldo bruto por $50.000.- No tiene cargas de familia y le retienen un 17% en concepto de obra social y jubilación. No hay información sobre otras deducciones. ¿Cuánto le deben retener?</t>
  </si>
  <si>
    <t>anual</t>
  </si>
  <si>
    <t>enero</t>
  </si>
  <si>
    <t>febrero</t>
  </si>
  <si>
    <t>ENERO</t>
  </si>
  <si>
    <t>gcia no imponible</t>
  </si>
  <si>
    <t>Bruto</t>
  </si>
  <si>
    <t>ded espec</t>
  </si>
  <si>
    <t>Dto</t>
  </si>
  <si>
    <t>hijo</t>
  </si>
  <si>
    <t>gan no imp</t>
  </si>
  <si>
    <t>ded espe</t>
  </si>
  <si>
    <t>FIJO</t>
  </si>
  <si>
    <t>sujeta a imp</t>
  </si>
  <si>
    <t>VARIABLE</t>
  </si>
  <si>
    <t>IMPUESTO A RETENER ENERO</t>
  </si>
  <si>
    <t>2. Juan Pérez cobra en febrero 2018 su sueldo bruto por $50.000.- Nacen sus hijos mellizos. Le retienen un 17% en concepto de obra social y jubilación. No hay información sobre otras deducciones. ¿Cuánto le deben retener?</t>
  </si>
  <si>
    <t>ACUMULACION</t>
  </si>
  <si>
    <t>FEBRERO</t>
  </si>
  <si>
    <t>cargas/ millizos</t>
  </si>
  <si>
    <t>3. Juan Pérez cobra en marzo 2018 su sueldo bruto por $55.000.- Le retienen un 17% en concepto de obra social y jubilación. Comienza a tener a cargo a su cónyuge. No hay información sobre otras deducciones. ¿Cuánto le deben retener?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</si>
</sst>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4">
    <font>
      <sz val="10.0"/>
      <color rgb="FF000000"/>
      <name val="Arial"/>
      <scheme val="minor"/>
    </font>
    <font>
      <b/>
      <sz val="11.0"/>
      <color rgb="FF000000"/>
      <name val="Raleway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164" xfId="0" applyAlignment="1" applyFont="1" applyNumberFormat="1">
      <alignment readingOrder="0"/>
    </xf>
    <xf borderId="0" fillId="0" fontId="3" numFmtId="164" xfId="0" applyFont="1" applyNumberFormat="1"/>
    <xf borderId="0" fillId="0" fontId="2" numFmtId="164" xfId="0" applyFont="1" applyNumberFormat="1"/>
    <xf borderId="1" fillId="0" fontId="2" numFmtId="0" xfId="0" applyAlignment="1" applyBorder="1" applyFont="1">
      <alignment readingOrder="0"/>
    </xf>
    <xf borderId="2" fillId="0" fontId="2" numFmtId="0" xfId="0" applyBorder="1" applyFont="1"/>
    <xf borderId="3" fillId="0" fontId="3" numFmtId="164" xfId="0" applyBorder="1" applyFont="1" applyNumberFormat="1"/>
    <xf borderId="4" fillId="0" fontId="2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1" fillId="0" fontId="2" numFmtId="0" xfId="0" applyBorder="1" applyFont="1"/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25"/>
  </cols>
  <sheetData>
    <row r="2">
      <c r="A2" s="1" t="s">
        <v>0</v>
      </c>
    </row>
    <row r="3">
      <c r="H3" s="2" t="s">
        <v>1</v>
      </c>
      <c r="I3" s="2" t="s">
        <v>2</v>
      </c>
      <c r="J3" s="2" t="s">
        <v>3</v>
      </c>
    </row>
    <row r="4">
      <c r="B4" s="2" t="s">
        <v>4</v>
      </c>
      <c r="G4" s="2" t="s">
        <v>5</v>
      </c>
      <c r="H4" s="2">
        <v>66918.0</v>
      </c>
      <c r="I4" s="3">
        <f t="shared" ref="I4:I6" si="1">H4/12</f>
        <v>5576.5</v>
      </c>
      <c r="J4" s="3">
        <f t="shared" ref="J4:J6" si="2">I4*2</f>
        <v>11153</v>
      </c>
    </row>
    <row r="5">
      <c r="A5" s="2" t="s">
        <v>6</v>
      </c>
      <c r="B5" s="4">
        <v>50000.0</v>
      </c>
      <c r="G5" s="2" t="s">
        <v>7</v>
      </c>
      <c r="H5" s="2">
        <v>321205.92</v>
      </c>
      <c r="I5" s="3">
        <f t="shared" si="1"/>
        <v>26767.16</v>
      </c>
      <c r="J5" s="3">
        <f t="shared" si="2"/>
        <v>53534.32</v>
      </c>
    </row>
    <row r="6">
      <c r="A6" s="2" t="s">
        <v>8</v>
      </c>
      <c r="B6" s="4">
        <v>8500.0</v>
      </c>
      <c r="G6" s="2" t="s">
        <v>9</v>
      </c>
      <c r="H6" s="2">
        <v>31461.12</v>
      </c>
      <c r="I6" s="3">
        <f t="shared" si="1"/>
        <v>2621.76</v>
      </c>
      <c r="J6" s="3">
        <f t="shared" si="2"/>
        <v>5243.52</v>
      </c>
    </row>
    <row r="7">
      <c r="A7" s="2" t="s">
        <v>10</v>
      </c>
      <c r="B7" s="4">
        <f t="shared" ref="B7:B8" si="3">I4</f>
        <v>5576.5</v>
      </c>
    </row>
    <row r="8">
      <c r="A8" s="2" t="s">
        <v>11</v>
      </c>
      <c r="B8" s="4">
        <f t="shared" si="3"/>
        <v>26767.16</v>
      </c>
      <c r="G8" s="2" t="s">
        <v>12</v>
      </c>
      <c r="H8" s="2">
        <v>879.93</v>
      </c>
      <c r="J8" s="3">
        <f>H8</f>
        <v>879.93</v>
      </c>
    </row>
    <row r="9">
      <c r="A9" s="2" t="s">
        <v>13</v>
      </c>
      <c r="B9" s="5">
        <f>B5-B6-B7-B8</f>
        <v>9156.34</v>
      </c>
      <c r="G9" s="2" t="s">
        <v>14</v>
      </c>
      <c r="H9" s="6">
        <f>B9-8584.66</f>
        <v>571.68</v>
      </c>
      <c r="I9" s="6">
        <f>H9*0.19</f>
        <v>108.6192</v>
      </c>
      <c r="J9" s="6">
        <f>I9</f>
        <v>108.6192</v>
      </c>
    </row>
    <row r="10">
      <c r="G10" s="7" t="s">
        <v>15</v>
      </c>
      <c r="H10" s="8"/>
      <c r="I10" s="8"/>
      <c r="J10" s="9">
        <f>J8+J9</f>
        <v>988.5492</v>
      </c>
    </row>
    <row r="12">
      <c r="A12" s="1" t="s">
        <v>16</v>
      </c>
    </row>
    <row r="13">
      <c r="A13" s="2" t="s">
        <v>17</v>
      </c>
    </row>
    <row r="14">
      <c r="B14" s="10" t="s">
        <v>4</v>
      </c>
      <c r="C14" s="10" t="s">
        <v>18</v>
      </c>
      <c r="D14" s="10" t="s">
        <v>17</v>
      </c>
      <c r="F14" s="2" t="s">
        <v>12</v>
      </c>
      <c r="G14" s="2">
        <v>1116.01</v>
      </c>
    </row>
    <row r="15">
      <c r="A15" s="2" t="s">
        <v>6</v>
      </c>
      <c r="B15" s="4">
        <v>50000.0</v>
      </c>
      <c r="C15" s="4">
        <v>50000.0</v>
      </c>
      <c r="D15" s="6">
        <f t="shared" ref="D15:D18" si="4">SUM(B15:C15)</f>
        <v>100000</v>
      </c>
      <c r="F15" s="2" t="s">
        <v>14</v>
      </c>
      <c r="G15" s="6">
        <f>D20-12877</f>
        <v>192.16</v>
      </c>
      <c r="H15" s="6">
        <f>G15*0.15</f>
        <v>28.824</v>
      </c>
      <c r="I15" s="6">
        <f>G14+H15</f>
        <v>1144.834</v>
      </c>
    </row>
    <row r="16">
      <c r="A16" s="2" t="s">
        <v>8</v>
      </c>
      <c r="B16" s="4">
        <v>-8500.0</v>
      </c>
      <c r="C16" s="6">
        <f>B16</f>
        <v>-8500</v>
      </c>
      <c r="D16" s="6">
        <f t="shared" si="4"/>
        <v>-17000</v>
      </c>
    </row>
    <row r="17">
      <c r="A17" s="2" t="s">
        <v>10</v>
      </c>
      <c r="B17" s="4">
        <f t="shared" ref="B17:B18" si="5">-I4</f>
        <v>-5576.5</v>
      </c>
      <c r="C17" s="6">
        <v>-5576.5</v>
      </c>
      <c r="D17" s="6">
        <f t="shared" si="4"/>
        <v>-11153</v>
      </c>
      <c r="H17" s="6">
        <f>I15-J10</f>
        <v>156.2848</v>
      </c>
    </row>
    <row r="18">
      <c r="A18" s="2" t="s">
        <v>11</v>
      </c>
      <c r="B18" s="4">
        <f t="shared" si="5"/>
        <v>-26767.16</v>
      </c>
      <c r="C18" s="6">
        <f>B18</f>
        <v>-26767.16</v>
      </c>
      <c r="D18" s="6">
        <f t="shared" si="4"/>
        <v>-53534.32</v>
      </c>
    </row>
    <row r="19">
      <c r="A19" s="2" t="s">
        <v>19</v>
      </c>
      <c r="B19" s="11">
        <v>0.0</v>
      </c>
      <c r="C19" s="4">
        <v>-2621.76</v>
      </c>
      <c r="D19" s="6">
        <f>SUM(B19:C19)*2</f>
        <v>-5243.52</v>
      </c>
    </row>
    <row r="20">
      <c r="A20" s="11" t="s">
        <v>13</v>
      </c>
      <c r="B20" s="5">
        <f>SUM(B15:B18)</f>
        <v>9156.34</v>
      </c>
      <c r="C20" s="6">
        <f t="shared" ref="C20:D20" si="6">SUM(C15:C19)</f>
        <v>6534.58</v>
      </c>
      <c r="D20" s="5">
        <f t="shared" si="6"/>
        <v>13069.16</v>
      </c>
    </row>
    <row r="22">
      <c r="A22" s="1" t="s">
        <v>20</v>
      </c>
    </row>
    <row r="24">
      <c r="A24" s="12"/>
      <c r="B24" s="13"/>
      <c r="C24" s="13"/>
      <c r="D24" s="13"/>
      <c r="E24" s="14"/>
    </row>
    <row r="25">
      <c r="B25" s="4"/>
      <c r="C25" s="4"/>
    </row>
    <row r="26">
      <c r="B26" s="4"/>
      <c r="C26" s="6"/>
    </row>
    <row r="27">
      <c r="B27" s="4"/>
      <c r="C27" s="6"/>
      <c r="D27" s="6"/>
    </row>
    <row r="28">
      <c r="B28" s="4"/>
      <c r="C28" s="6"/>
      <c r="D28" s="6"/>
    </row>
    <row r="29">
      <c r="C29" s="4"/>
      <c r="D29" s="4"/>
    </row>
    <row r="30">
      <c r="B30" s="6"/>
      <c r="C30" s="6"/>
    </row>
    <row r="31">
      <c r="B31" s="6"/>
      <c r="C31" s="6"/>
      <c r="D31" s="15"/>
      <c r="E31" s="15"/>
    </row>
  </sheetData>
  <drawing r:id="rId1"/>
</worksheet>
</file>