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eñones\Desktop\PERSONALESSSS\CURSO LIQUID SUELDOS\"/>
    </mc:Choice>
  </mc:AlternateContent>
  <xr:revisionPtr revIDLastSave="0" documentId="13_ncr:1_{4DDAF5EC-9879-4365-B669-5DC0F5C7B708}" xr6:coauthVersionLast="47" xr6:coauthVersionMax="47" xr10:uidLastSave="{00000000-0000-0000-0000-000000000000}"/>
  <bookViews>
    <workbookView xWindow="-108" yWindow="-108" windowWidth="23256" windowHeight="12456" xr2:uid="{EE058CC8-45CD-4CE2-9756-74CB4082D101}"/>
  </bookViews>
  <sheets>
    <sheet name="ejercicio MODULO 3" sheetId="1" r:id="rId1"/>
    <sheet name="tablas acumul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5" i="1"/>
  <c r="I18" i="1"/>
  <c r="J18" i="1"/>
  <c r="J14" i="1"/>
  <c r="J15" i="1"/>
  <c r="J16" i="1"/>
  <c r="J13" i="1"/>
  <c r="J7" i="1"/>
  <c r="J8" i="1"/>
  <c r="J10" i="1"/>
  <c r="J6" i="1"/>
  <c r="H25" i="1"/>
  <c r="H23" i="1"/>
  <c r="H18" i="1"/>
  <c r="H15" i="1"/>
  <c r="H7" i="1"/>
  <c r="F15" i="1"/>
  <c r="E25" i="1"/>
  <c r="F23" i="1"/>
  <c r="D7" i="1"/>
  <c r="F7" i="1" s="1"/>
  <c r="H8" i="1" l="1"/>
  <c r="H10" i="1" s="1"/>
  <c r="D8" i="1"/>
  <c r="F8" i="1" s="1"/>
  <c r="F10" i="1" s="1"/>
  <c r="F18" i="1" s="1"/>
  <c r="D10" i="1" l="1"/>
  <c r="D18" i="1" s="1"/>
  <c r="D23" i="1" s="1"/>
  <c r="D25" i="1" s="1"/>
  <c r="F25" i="1" s="1"/>
</calcChain>
</file>

<file path=xl/sharedStrings.xml><?xml version="1.0" encoding="utf-8"?>
<sst xmlns="http://schemas.openxmlformats.org/spreadsheetml/2006/main" count="25" uniqueCount="25">
  <si>
    <t>EJERCICIO 1</t>
  </si>
  <si>
    <t>EJERCICIO 2</t>
  </si>
  <si>
    <t>EJERCICIO 3</t>
  </si>
  <si>
    <t>EJERCICIO 4</t>
  </si>
  <si>
    <t>SB</t>
  </si>
  <si>
    <t>SAC</t>
  </si>
  <si>
    <t>APORTES</t>
  </si>
  <si>
    <t>SUBTOTAL</t>
  </si>
  <si>
    <t>DEDUCCIONES</t>
  </si>
  <si>
    <t>MNI</t>
  </si>
  <si>
    <t>deducc esp</t>
  </si>
  <si>
    <t>Ganancia sujeta a T</t>
  </si>
  <si>
    <t xml:space="preserve">Fijo </t>
  </si>
  <si>
    <t xml:space="preserve">Variable </t>
  </si>
  <si>
    <t>Monto a retener</t>
  </si>
  <si>
    <t>ENERO</t>
  </si>
  <si>
    <t>FEBRERO</t>
  </si>
  <si>
    <t>Hijo</t>
  </si>
  <si>
    <t>MARZO</t>
  </si>
  <si>
    <t>ABRIL</t>
  </si>
  <si>
    <t>Cónyuge</t>
  </si>
  <si>
    <t xml:space="preserve">considero en abril que las hs extras no pueden hacerme cambiar de escala pero </t>
  </si>
  <si>
    <t>si se tienen en cuenta esos $4000 para el calculo</t>
  </si>
  <si>
    <t>(calculo incluye las hs extras)</t>
  </si>
  <si>
    <t>CALCULO 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</si>
</sst>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0" fontId="2" fillId="2" borderId="0" xfId="0" applyFont="1" applyFill="1"/>
    <xf numFmtId="43" fontId="2" fillId="2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43" fontId="0" fillId="0" borderId="1" xfId="0" applyNumberFormat="1" applyBorder="1"/>
    <xf numFmtId="43" fontId="0" fillId="0" borderId="3" xfId="1" applyFont="1" applyBorder="1"/>
    <xf numFmtId="43" fontId="0" fillId="0" borderId="4" xfId="1" applyFont="1" applyBorder="1"/>
    <xf numFmtId="0" fontId="0" fillId="0" borderId="5" xfId="0" applyBorder="1"/>
    <xf numFmtId="0" fontId="0" fillId="0" borderId="6" xfId="0" applyBorder="1"/>
    <xf numFmtId="43" fontId="0" fillId="0" borderId="6" xfId="1" applyFont="1" applyBorder="1"/>
    <xf numFmtId="43" fontId="0" fillId="0" borderId="7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17811</xdr:colOff>
      <xdr:row>38</xdr:row>
      <xdr:rowOff>134262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BCEB23-5D4A-9A45-37FE-6E4814BA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8640"/>
          <a:ext cx="4772691" cy="653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31D3-8AD3-4E88-8DA0-F406247A11C8}">
  <dimension ref="C2:L25"/>
  <sheetViews>
    <sheetView tabSelected="1" topLeftCell="A4" workbookViewId="0">
      <selection activeCell="M27" sqref="M27"/>
    </sheetView>
  </sheetViews>
  <sheetFormatPr baseColWidth="10" defaultRowHeight="14.4" x14ac:dyDescent="0.3"/>
  <cols>
    <col min="3" max="3" width="16.6640625" bestFit="1" customWidth="1"/>
  </cols>
  <sheetData>
    <row r="2" spans="3:12" x14ac:dyDescent="0.3">
      <c r="D2" s="4" t="s">
        <v>15</v>
      </c>
      <c r="E2" s="4"/>
      <c r="F2" s="4" t="s">
        <v>16</v>
      </c>
      <c r="G2" s="4"/>
      <c r="H2" s="4" t="s">
        <v>18</v>
      </c>
      <c r="I2" s="4"/>
      <c r="J2" s="4" t="s">
        <v>19</v>
      </c>
    </row>
    <row r="3" spans="3:12" x14ac:dyDescent="0.3">
      <c r="D3" s="4" t="s">
        <v>0</v>
      </c>
      <c r="E3" s="4"/>
      <c r="F3" s="4" t="s">
        <v>1</v>
      </c>
      <c r="G3" s="4"/>
      <c r="H3" s="4" t="s">
        <v>2</v>
      </c>
      <c r="I3" s="4"/>
      <c r="J3" s="4" t="s">
        <v>3</v>
      </c>
    </row>
    <row r="4" spans="3:12" x14ac:dyDescent="0.3">
      <c r="C4" s="5"/>
      <c r="D4" s="12"/>
      <c r="F4" s="5"/>
      <c r="H4" s="5"/>
      <c r="J4" s="5"/>
    </row>
    <row r="5" spans="3:12" x14ac:dyDescent="0.3">
      <c r="C5" s="6"/>
      <c r="D5" s="13"/>
      <c r="F5" s="6"/>
      <c r="H5" s="6"/>
      <c r="J5" s="6"/>
    </row>
    <row r="6" spans="3:12" x14ac:dyDescent="0.3">
      <c r="C6" s="6" t="s">
        <v>4</v>
      </c>
      <c r="D6" s="14">
        <v>50000</v>
      </c>
      <c r="E6" s="1"/>
      <c r="F6" s="10">
        <v>50000</v>
      </c>
      <c r="G6" s="1"/>
      <c r="H6" s="10">
        <v>55000</v>
      </c>
      <c r="I6" s="1"/>
      <c r="J6" s="10">
        <f>+H6</f>
        <v>55000</v>
      </c>
    </row>
    <row r="7" spans="3:12" x14ac:dyDescent="0.3">
      <c r="C7" s="6" t="s">
        <v>5</v>
      </c>
      <c r="D7" s="14">
        <f>+D6/12</f>
        <v>4166.666666666667</v>
      </c>
      <c r="E7" s="1"/>
      <c r="F7" s="10">
        <f>+D7</f>
        <v>4166.666666666667</v>
      </c>
      <c r="G7" s="1"/>
      <c r="H7" s="10">
        <f>+H6/12</f>
        <v>4583.333333333333</v>
      </c>
      <c r="I7" s="1"/>
      <c r="J7" s="10">
        <f t="shared" ref="J7:J10" si="0">+H7</f>
        <v>4583.333333333333</v>
      </c>
    </row>
    <row r="8" spans="3:12" x14ac:dyDescent="0.3">
      <c r="C8" s="6" t="s">
        <v>6</v>
      </c>
      <c r="D8" s="14">
        <f>-(D6+D7)*0.17</f>
        <v>-9208.3333333333339</v>
      </c>
      <c r="E8" s="1"/>
      <c r="F8" s="10">
        <f>+D8</f>
        <v>-9208.3333333333339</v>
      </c>
      <c r="G8" s="1"/>
      <c r="H8" s="10">
        <f>-(H6+H7)*0.17</f>
        <v>-10129.166666666668</v>
      </c>
      <c r="I8" s="1"/>
      <c r="J8" s="10">
        <f t="shared" si="0"/>
        <v>-10129.166666666668</v>
      </c>
    </row>
    <row r="9" spans="3:12" x14ac:dyDescent="0.3">
      <c r="C9" s="6"/>
      <c r="D9" s="14"/>
      <c r="E9" s="1"/>
      <c r="F9" s="10"/>
      <c r="G9" s="1"/>
      <c r="H9" s="10"/>
      <c r="I9" s="1"/>
      <c r="J9" s="10"/>
    </row>
    <row r="10" spans="3:12" x14ac:dyDescent="0.3">
      <c r="C10" s="6" t="s">
        <v>7</v>
      </c>
      <c r="D10" s="14">
        <f>SUM(D6:D9)</f>
        <v>44958.333333333328</v>
      </c>
      <c r="E10" s="1"/>
      <c r="F10" s="10">
        <f t="shared" ref="F10" si="1">SUM(F6:F9)</f>
        <v>44958.333333333328</v>
      </c>
      <c r="G10" s="1"/>
      <c r="H10" s="10">
        <f>SUM(H6:H9)</f>
        <v>49454.166666666672</v>
      </c>
      <c r="I10" s="1"/>
      <c r="J10" s="10">
        <f t="shared" si="0"/>
        <v>49454.166666666672</v>
      </c>
    </row>
    <row r="11" spans="3:12" x14ac:dyDescent="0.3">
      <c r="C11" s="6"/>
      <c r="D11" s="14"/>
      <c r="E11" s="1"/>
      <c r="F11" s="10"/>
      <c r="G11" s="1"/>
      <c r="H11" s="10"/>
      <c r="I11" s="1"/>
      <c r="J11" s="10"/>
    </row>
    <row r="12" spans="3:12" x14ac:dyDescent="0.3">
      <c r="C12" s="6" t="s">
        <v>8</v>
      </c>
      <c r="D12" s="14"/>
      <c r="E12" s="1"/>
      <c r="F12" s="10"/>
      <c r="G12" s="1"/>
      <c r="H12" s="10"/>
      <c r="I12" s="1"/>
      <c r="J12" s="10"/>
    </row>
    <row r="13" spans="3:12" x14ac:dyDescent="0.3">
      <c r="C13" s="6" t="s">
        <v>9</v>
      </c>
      <c r="D13" s="14">
        <v>-5576.49</v>
      </c>
      <c r="E13" s="1"/>
      <c r="F13" s="10">
        <v>-5576.49</v>
      </c>
      <c r="G13" s="1"/>
      <c r="H13" s="10">
        <v>-5576.49</v>
      </c>
      <c r="I13" s="1"/>
      <c r="J13" s="10">
        <f>+H13</f>
        <v>-5576.49</v>
      </c>
    </row>
    <row r="14" spans="3:12" x14ac:dyDescent="0.3">
      <c r="C14" s="6" t="s">
        <v>10</v>
      </c>
      <c r="D14" s="14">
        <v>-26767.16</v>
      </c>
      <c r="E14" s="1"/>
      <c r="F14" s="10">
        <v>-26767.16</v>
      </c>
      <c r="G14" s="1"/>
      <c r="H14" s="10">
        <v>-26767.16</v>
      </c>
      <c r="I14" s="1"/>
      <c r="J14" s="10">
        <f t="shared" ref="J14:J16" si="2">+H14</f>
        <v>-26767.16</v>
      </c>
    </row>
    <row r="15" spans="3:12" x14ac:dyDescent="0.3">
      <c r="C15" s="6" t="s">
        <v>17</v>
      </c>
      <c r="D15" s="14"/>
      <c r="E15" s="1"/>
      <c r="F15" s="10">
        <f>-2621.76*2</f>
        <v>-5243.52</v>
      </c>
      <c r="G15" s="1"/>
      <c r="H15" s="10">
        <f t="shared" ref="H15" si="3">-2621.76*2</f>
        <v>-5243.52</v>
      </c>
      <c r="I15" s="1"/>
      <c r="J15" s="10">
        <f t="shared" si="2"/>
        <v>-5243.52</v>
      </c>
      <c r="L15" t="s">
        <v>21</v>
      </c>
    </row>
    <row r="16" spans="3:12" x14ac:dyDescent="0.3">
      <c r="C16" s="7" t="s">
        <v>20</v>
      </c>
      <c r="D16" s="15"/>
      <c r="E16" s="1"/>
      <c r="F16" s="11"/>
      <c r="G16" s="1"/>
      <c r="H16" s="11">
        <v>-5198.7700000000004</v>
      </c>
      <c r="I16" s="1"/>
      <c r="J16" s="11">
        <f t="shared" si="2"/>
        <v>-5198.7700000000004</v>
      </c>
      <c r="L16" t="s">
        <v>22</v>
      </c>
    </row>
    <row r="17" spans="3:11" x14ac:dyDescent="0.3">
      <c r="D17" s="1"/>
      <c r="E17" s="1"/>
      <c r="F17" s="1"/>
      <c r="G17" s="1"/>
      <c r="H17" s="1"/>
      <c r="I17" s="1"/>
      <c r="J17" s="1"/>
    </row>
    <row r="18" spans="3:11" x14ac:dyDescent="0.3">
      <c r="C18" s="8" t="s">
        <v>11</v>
      </c>
      <c r="D18" s="9">
        <f>+D10+D13+D14</f>
        <v>12614.683333333331</v>
      </c>
      <c r="E18" s="8"/>
      <c r="F18" s="9">
        <f>+F10+F13+F14+F15</f>
        <v>7371.1633333333302</v>
      </c>
      <c r="G18" s="8"/>
      <c r="H18" s="9">
        <f>+H10+H13+H14+H15+H16</f>
        <v>6668.2266666666728</v>
      </c>
      <c r="I18" s="9">
        <f t="shared" ref="I18:J18" si="4">+I10+I13+I14+I15+I16</f>
        <v>0</v>
      </c>
      <c r="J18" s="9">
        <f t="shared" si="4"/>
        <v>6668.2266666666728</v>
      </c>
    </row>
    <row r="21" spans="3:11" x14ac:dyDescent="0.3">
      <c r="C21" t="s">
        <v>24</v>
      </c>
    </row>
    <row r="22" spans="3:11" x14ac:dyDescent="0.3">
      <c r="C22" t="s">
        <v>12</v>
      </c>
      <c r="D22" s="1">
        <v>879.93</v>
      </c>
      <c r="F22" s="1">
        <v>1759.86</v>
      </c>
      <c r="H22">
        <v>2639.79</v>
      </c>
      <c r="J22" s="1">
        <v>3519.71</v>
      </c>
    </row>
    <row r="23" spans="3:11" x14ac:dyDescent="0.3">
      <c r="C23" t="s">
        <v>13</v>
      </c>
      <c r="D23" s="1">
        <f>+(D18-8584.67)*0.19</f>
        <v>765.70253333333278</v>
      </c>
      <c r="F23" s="1">
        <f>+(19931.85-17169.33)*0.19</f>
        <v>524.87879999999939</v>
      </c>
      <c r="H23" s="1">
        <f>+(D18+F18+H18-25754)*0.19</f>
        <v>171.0139333333334</v>
      </c>
      <c r="J23" s="1">
        <f>+(D18+F18+H18+J18+4000-34338.67)*0.19</f>
        <v>566.88970000000086</v>
      </c>
      <c r="K23" t="s">
        <v>23</v>
      </c>
    </row>
    <row r="25" spans="3:11" x14ac:dyDescent="0.3">
      <c r="C25" s="2" t="s">
        <v>14</v>
      </c>
      <c r="D25" s="3">
        <f>+D22+D23</f>
        <v>1645.6325333333327</v>
      </c>
      <c r="E25" s="3">
        <f t="shared" ref="E25" si="5">+E22+E23</f>
        <v>0</v>
      </c>
      <c r="F25" s="3">
        <f>+F22+F23-D25</f>
        <v>639.10626666666644</v>
      </c>
      <c r="G25" s="2"/>
      <c r="H25" s="3">
        <f>+H22+H23-D25-F25</f>
        <v>526.06513333333442</v>
      </c>
      <c r="I25" s="2"/>
      <c r="J25" s="3">
        <f>+J22+J23-D25-F25-H25</f>
        <v>1275.7957666666673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3ECF-61DF-47E1-8BF5-59F8D6C8AB45}">
  <dimension ref="A1"/>
  <sheetViews>
    <sheetView topLeftCell="A19" workbookViewId="0"/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MODULO 3</vt:lpstr>
      <vt:lpstr>tablas 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 4</dc:creator>
  <cp:lastModifiedBy>Administracion 4</cp:lastModifiedBy>
  <dcterms:created xsi:type="dcterms:W3CDTF">2025-09-10T19:19:49Z</dcterms:created>
  <dcterms:modified xsi:type="dcterms:W3CDTF">2025-09-10T19:48:41Z</dcterms:modified>
</cp:coreProperties>
</file>