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Ejemplo Escenario Malo" sheetId="1" r:id="rId1"/>
    <sheet name="Ejemplo Sensibilidad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97" i="2" l="1"/>
  <c r="J97" i="2" s="1"/>
  <c r="H92" i="2"/>
  <c r="J92" i="2" s="1"/>
  <c r="J87" i="2"/>
  <c r="H87" i="2"/>
  <c r="E81" i="2"/>
  <c r="E82" i="2" s="1"/>
  <c r="G80" i="2"/>
  <c r="E80" i="2"/>
  <c r="C80" i="2"/>
  <c r="G79" i="2"/>
  <c r="E79" i="2"/>
  <c r="C79" i="2"/>
  <c r="G78" i="2"/>
  <c r="G81" i="2" s="1"/>
  <c r="E78" i="2"/>
  <c r="C78" i="2"/>
  <c r="C81" i="2" s="1"/>
  <c r="H63" i="2"/>
  <c r="J63" i="2" s="1"/>
  <c r="J58" i="2"/>
  <c r="H58" i="2"/>
  <c r="J53" i="2"/>
  <c r="H53" i="2"/>
  <c r="C47" i="2"/>
  <c r="C48" i="2" s="1"/>
  <c r="G46" i="2"/>
  <c r="E46" i="2"/>
  <c r="C46" i="2"/>
  <c r="G45" i="2"/>
  <c r="E45" i="2"/>
  <c r="C45" i="2"/>
  <c r="G44" i="2"/>
  <c r="G47" i="2" s="1"/>
  <c r="E44" i="2"/>
  <c r="E47" i="2" s="1"/>
  <c r="C44" i="2"/>
  <c r="J29" i="2"/>
  <c r="H29" i="2"/>
  <c r="H24" i="2"/>
  <c r="J24" i="2" s="1"/>
  <c r="H19" i="2"/>
  <c r="J19" i="2" s="1"/>
  <c r="C12" i="2"/>
  <c r="G11" i="2"/>
  <c r="E11" i="2"/>
  <c r="C11" i="2"/>
  <c r="G10" i="2"/>
  <c r="G13" i="2" s="1"/>
  <c r="E10" i="2"/>
  <c r="E13" i="2" s="1"/>
  <c r="C10" i="2"/>
  <c r="C13" i="2" s="1"/>
  <c r="E48" i="2" l="1"/>
  <c r="E49" i="2"/>
  <c r="E58" i="2" s="1"/>
  <c r="E14" i="2"/>
  <c r="E15" i="2" s="1"/>
  <c r="E24" i="2" s="1"/>
  <c r="G48" i="2"/>
  <c r="G49" i="2" s="1"/>
  <c r="E63" i="2" s="1"/>
  <c r="C14" i="2"/>
  <c r="C15" i="2" s="1"/>
  <c r="E19" i="2" s="1"/>
  <c r="G82" i="2"/>
  <c r="G83" i="2"/>
  <c r="E97" i="2" s="1"/>
  <c r="G14" i="2"/>
  <c r="G15" i="2"/>
  <c r="E29" i="2" s="1"/>
  <c r="C82" i="2"/>
  <c r="C83" i="2"/>
  <c r="E87" i="2" s="1"/>
  <c r="C49" i="2"/>
  <c r="E53" i="2" s="1"/>
  <c r="E83" i="2"/>
  <c r="E92" i="2" s="1"/>
  <c r="G63" i="2" l="1"/>
  <c r="E65" i="2"/>
  <c r="G19" i="2"/>
  <c r="E21" i="2"/>
  <c r="E26" i="2"/>
  <c r="G24" i="2"/>
  <c r="E31" i="2"/>
  <c r="G29" i="2"/>
  <c r="E55" i="2"/>
  <c r="G53" i="2"/>
  <c r="E89" i="2"/>
  <c r="G87" i="2"/>
  <c r="E60" i="2"/>
  <c r="G58" i="2"/>
  <c r="G92" i="2"/>
  <c r="E94" i="2"/>
  <c r="G97" i="2"/>
  <c r="E99" i="2"/>
  <c r="G89" i="2" l="1"/>
  <c r="I87" i="2"/>
  <c r="G31" i="2"/>
  <c r="I29" i="2"/>
  <c r="G60" i="2"/>
  <c r="I58" i="2"/>
  <c r="I24" i="2"/>
  <c r="G26" i="2"/>
  <c r="G99" i="2"/>
  <c r="I97" i="2"/>
  <c r="G65" i="2"/>
  <c r="I63" i="2"/>
  <c r="G94" i="2"/>
  <c r="I92" i="2"/>
  <c r="G21" i="2"/>
  <c r="I19" i="2"/>
  <c r="I53" i="2"/>
  <c r="G55" i="2"/>
  <c r="C26" i="2" l="1"/>
  <c r="C94" i="2"/>
  <c r="C65" i="2"/>
  <c r="I89" i="2"/>
  <c r="K87" i="2"/>
  <c r="K89" i="2" s="1"/>
  <c r="I21" i="2"/>
  <c r="K19" i="2"/>
  <c r="K21" i="2" s="1"/>
  <c r="I99" i="2"/>
  <c r="K97" i="2"/>
  <c r="K99" i="2" s="1"/>
  <c r="I60" i="2"/>
  <c r="K58" i="2"/>
  <c r="K60" i="2" s="1"/>
  <c r="I31" i="2"/>
  <c r="K29" i="2"/>
  <c r="K31" i="2" s="1"/>
  <c r="I55" i="2"/>
  <c r="K53" i="2"/>
  <c r="K55" i="2" s="1"/>
  <c r="I94" i="2"/>
  <c r="K92" i="2"/>
  <c r="K94" i="2" s="1"/>
  <c r="I26" i="2"/>
  <c r="K24" i="2"/>
  <c r="K26" i="2" s="1"/>
  <c r="I65" i="2"/>
  <c r="K63" i="2"/>
  <c r="K65" i="2" s="1"/>
  <c r="C55" i="2" l="1"/>
  <c r="C60" i="2"/>
  <c r="C21" i="2"/>
  <c r="C31" i="2"/>
  <c r="C99" i="2"/>
  <c r="C89" i="2"/>
  <c r="H19" i="1" l="1"/>
  <c r="J19" i="1" s="1"/>
  <c r="C12" i="1"/>
  <c r="C11" i="1"/>
  <c r="C10" i="1"/>
  <c r="C13" i="1" l="1"/>
  <c r="C14" i="1"/>
  <c r="C15" i="1" s="1"/>
  <c r="E19" i="1" s="1"/>
  <c r="G19" i="1" l="1"/>
  <c r="E21" i="1"/>
  <c r="G21" i="1" l="1"/>
  <c r="I19" i="1"/>
  <c r="I21" i="1" l="1"/>
  <c r="K19" i="1"/>
  <c r="K21" i="1" s="1"/>
  <c r="C21" i="1" l="1"/>
</calcChain>
</file>

<file path=xl/sharedStrings.xml><?xml version="1.0" encoding="utf-8"?>
<sst xmlns="http://schemas.openxmlformats.org/spreadsheetml/2006/main" count="204" uniqueCount="41">
  <si>
    <t>Normal</t>
  </si>
  <si>
    <t>Cantidad</t>
  </si>
  <si>
    <t>Precio</t>
  </si>
  <si>
    <t>Costo Variable</t>
  </si>
  <si>
    <t>CF</t>
  </si>
  <si>
    <t>Crecimiento</t>
  </si>
  <si>
    <t>CPPP</t>
  </si>
  <si>
    <t>Ingresos</t>
  </si>
  <si>
    <t>(resultante de Cantidad x Precio)</t>
  </si>
  <si>
    <t>CV</t>
  </si>
  <si>
    <t>(resultante de Cantidad x Costo Variable)</t>
  </si>
  <si>
    <t>(independiente al nivel de ventas)</t>
  </si>
  <si>
    <t>EBT</t>
  </si>
  <si>
    <t>(resultante de Ingresos menos CV+CF)</t>
  </si>
  <si>
    <t>Impuestos</t>
  </si>
  <si>
    <t>(resultante de EBT x tasa impostiva del 35%)</t>
  </si>
  <si>
    <t>Utilidad Neta</t>
  </si>
  <si>
    <t>(resultante de EBT menos Impuestos)</t>
  </si>
  <si>
    <t>Situación esperada</t>
  </si>
  <si>
    <t>Año 0</t>
  </si>
  <si>
    <t>Año 1</t>
  </si>
  <si>
    <t>Año 2</t>
  </si>
  <si>
    <t>Año 3</t>
  </si>
  <si>
    <t>Año 4</t>
  </si>
  <si>
    <t>Flujo de efectivo neto</t>
  </si>
  <si>
    <t>Descuento de la tasa esperada</t>
  </si>
  <si>
    <t>(1 + 10%)¹</t>
  </si>
  <si>
    <t>(1 + 10%)²</t>
  </si>
  <si>
    <t>(1 + 10%)³</t>
  </si>
  <si>
    <t>(1 + 10%)⁴</t>
  </si>
  <si>
    <t>Flujo de efectivo descontado</t>
  </si>
  <si>
    <t>Análisis Escenario Malo</t>
  </si>
  <si>
    <t>Cambios en los Costos Fijos</t>
  </si>
  <si>
    <t>CF -10%</t>
  </si>
  <si>
    <t>CF +10%</t>
  </si>
  <si>
    <t>Costo Fijo 10% Menor</t>
  </si>
  <si>
    <t>Costo Fijo 10% Mayor</t>
  </si>
  <si>
    <t>Cambios en el Precio</t>
  </si>
  <si>
    <t>Precio +10%</t>
  </si>
  <si>
    <t>Precio -10%</t>
  </si>
  <si>
    <t>Cambios en el Costo 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</si>
</sst>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2"/>
      <name val="Myriad Pro"/>
      <family val="2"/>
    </font>
    <font>
      <b/>
      <sz val="12"/>
      <color rgb="FFFF0000"/>
      <name val="Myriad Pro"/>
      <family val="2"/>
    </font>
    <font>
      <sz val="12"/>
      <name val="Myriad Pro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/>
    <xf numFmtId="164" fontId="3" fillId="0" borderId="0" xfId="0" applyNumberFormat="1" applyFont="1" applyFill="1"/>
    <xf numFmtId="9" fontId="3" fillId="0" borderId="0" xfId="0" applyNumberFormat="1" applyFont="1" applyFill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4" fillId="0" borderId="0" xfId="0" applyFont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14</xdr:row>
      <xdr:rowOff>123825</xdr:rowOff>
    </xdr:from>
    <xdr:to>
      <xdr:col>4</xdr:col>
      <xdr:colOff>180975</xdr:colOff>
      <xdr:row>18</xdr:row>
      <xdr:rowOff>104775</xdr:rowOff>
    </xdr:to>
    <xdr:cxnSp macro="">
      <xdr:nvCxnSpPr>
        <xdr:cNvPr id="2" name="1 Conector recto de flecha"/>
        <xdr:cNvCxnSpPr/>
      </xdr:nvCxnSpPr>
      <xdr:spPr>
        <a:xfrm>
          <a:off x="3181350" y="2943225"/>
          <a:ext cx="695325" cy="78105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581026</xdr:colOff>
      <xdr:row>14</xdr:row>
      <xdr:rowOff>190500</xdr:rowOff>
    </xdr:from>
    <xdr:to>
      <xdr:col>4</xdr:col>
      <xdr:colOff>666750</xdr:colOff>
      <xdr:row>23</xdr:row>
      <xdr:rowOff>0</xdr:rowOff>
    </xdr:to>
    <xdr:cxnSp macro="">
      <xdr:nvCxnSpPr>
        <xdr:cNvPr id="3" name="2 Conector recto de flecha"/>
        <xdr:cNvCxnSpPr/>
      </xdr:nvCxnSpPr>
      <xdr:spPr>
        <a:xfrm flipH="1">
          <a:off x="4276726" y="3009900"/>
          <a:ext cx="85724" cy="160972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619125</xdr:colOff>
      <xdr:row>14</xdr:row>
      <xdr:rowOff>190500</xdr:rowOff>
    </xdr:from>
    <xdr:to>
      <xdr:col>6</xdr:col>
      <xdr:colOff>428625</xdr:colOff>
      <xdr:row>28</xdr:row>
      <xdr:rowOff>76200</xdr:rowOff>
    </xdr:to>
    <xdr:cxnSp macro="">
      <xdr:nvCxnSpPr>
        <xdr:cNvPr id="4" name="3 Conector recto de flecha"/>
        <xdr:cNvCxnSpPr/>
      </xdr:nvCxnSpPr>
      <xdr:spPr>
        <a:xfrm flipH="1">
          <a:off x="4314825" y="3009900"/>
          <a:ext cx="733425" cy="268605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"/>
  <sheetViews>
    <sheetView tabSelected="1" workbookViewId="0">
      <selection activeCell="E19" sqref="E19"/>
    </sheetView>
  </sheetViews>
  <sheetFormatPr baseColWidth="10" defaultRowHeight="15.75" x14ac:dyDescent="0.25"/>
  <cols>
    <col min="1" max="1" width="11.42578125" style="3"/>
    <col min="2" max="2" width="30.140625" style="3" bestFit="1" customWidth="1"/>
    <col min="3" max="3" width="12.42578125" style="7" customWidth="1"/>
    <col min="4" max="4" width="1.42578125" style="7" customWidth="1"/>
    <col min="5" max="5" width="12.42578125" style="7" customWidth="1"/>
    <col min="6" max="6" width="1.42578125" style="7" customWidth="1"/>
    <col min="7" max="7" width="12.42578125" style="3" customWidth="1"/>
    <col min="8" max="8" width="1.5703125" style="3" customWidth="1"/>
    <col min="9" max="9" width="12.42578125" style="3" customWidth="1"/>
    <col min="10" max="10" width="1.140625" style="3" customWidth="1"/>
    <col min="11" max="11" width="12.42578125" style="3" customWidth="1"/>
    <col min="12" max="12" width="1.28515625" style="3" customWidth="1"/>
    <col min="13" max="13" width="12.28515625" style="3" customWidth="1"/>
    <col min="14" max="15" width="3" style="3" customWidth="1"/>
    <col min="16" max="17" width="12.7109375" style="3" customWidth="1"/>
    <col min="18" max="257" width="11.42578125" style="3"/>
    <col min="258" max="258" width="30.140625" style="3" bestFit="1" customWidth="1"/>
    <col min="259" max="259" width="10.140625" style="3" customWidth="1"/>
    <col min="260" max="260" width="1.42578125" style="3" customWidth="1"/>
    <col min="261" max="261" width="11.7109375" style="3" customWidth="1"/>
    <col min="262" max="262" width="1.42578125" style="3" customWidth="1"/>
    <col min="263" max="263" width="11.7109375" style="3" customWidth="1"/>
    <col min="264" max="264" width="0.85546875" style="3" customWidth="1"/>
    <col min="265" max="265" width="11.7109375" style="3" customWidth="1"/>
    <col min="266" max="266" width="1.140625" style="3" customWidth="1"/>
    <col min="267" max="267" width="12.5703125" style="3" bestFit="1" customWidth="1"/>
    <col min="268" max="268" width="1.28515625" style="3" customWidth="1"/>
    <col min="269" max="269" width="12.28515625" style="3" customWidth="1"/>
    <col min="270" max="271" width="3" style="3" customWidth="1"/>
    <col min="272" max="273" width="12.7109375" style="3" customWidth="1"/>
    <col min="274" max="513" width="11.42578125" style="3"/>
    <col min="514" max="514" width="30.140625" style="3" bestFit="1" customWidth="1"/>
    <col min="515" max="515" width="10.140625" style="3" customWidth="1"/>
    <col min="516" max="516" width="1.42578125" style="3" customWidth="1"/>
    <col min="517" max="517" width="11.7109375" style="3" customWidth="1"/>
    <col min="518" max="518" width="1.42578125" style="3" customWidth="1"/>
    <col min="519" max="519" width="11.7109375" style="3" customWidth="1"/>
    <col min="520" max="520" width="0.85546875" style="3" customWidth="1"/>
    <col min="521" max="521" width="11.7109375" style="3" customWidth="1"/>
    <col min="522" max="522" width="1.140625" style="3" customWidth="1"/>
    <col min="523" max="523" width="12.5703125" style="3" bestFit="1" customWidth="1"/>
    <col min="524" max="524" width="1.28515625" style="3" customWidth="1"/>
    <col min="525" max="525" width="12.28515625" style="3" customWidth="1"/>
    <col min="526" max="527" width="3" style="3" customWidth="1"/>
    <col min="528" max="529" width="12.7109375" style="3" customWidth="1"/>
    <col min="530" max="769" width="11.42578125" style="3"/>
    <col min="770" max="770" width="30.140625" style="3" bestFit="1" customWidth="1"/>
    <col min="771" max="771" width="10.140625" style="3" customWidth="1"/>
    <col min="772" max="772" width="1.42578125" style="3" customWidth="1"/>
    <col min="773" max="773" width="11.7109375" style="3" customWidth="1"/>
    <col min="774" max="774" width="1.42578125" style="3" customWidth="1"/>
    <col min="775" max="775" width="11.7109375" style="3" customWidth="1"/>
    <col min="776" max="776" width="0.85546875" style="3" customWidth="1"/>
    <col min="777" max="777" width="11.7109375" style="3" customWidth="1"/>
    <col min="778" max="778" width="1.140625" style="3" customWidth="1"/>
    <col min="779" max="779" width="12.5703125" style="3" bestFit="1" customWidth="1"/>
    <col min="780" max="780" width="1.28515625" style="3" customWidth="1"/>
    <col min="781" max="781" width="12.28515625" style="3" customWidth="1"/>
    <col min="782" max="783" width="3" style="3" customWidth="1"/>
    <col min="784" max="785" width="12.7109375" style="3" customWidth="1"/>
    <col min="786" max="1025" width="11.42578125" style="3"/>
    <col min="1026" max="1026" width="30.140625" style="3" bestFit="1" customWidth="1"/>
    <col min="1027" max="1027" width="10.140625" style="3" customWidth="1"/>
    <col min="1028" max="1028" width="1.42578125" style="3" customWidth="1"/>
    <col min="1029" max="1029" width="11.7109375" style="3" customWidth="1"/>
    <col min="1030" max="1030" width="1.42578125" style="3" customWidth="1"/>
    <col min="1031" max="1031" width="11.7109375" style="3" customWidth="1"/>
    <col min="1032" max="1032" width="0.85546875" style="3" customWidth="1"/>
    <col min="1033" max="1033" width="11.7109375" style="3" customWidth="1"/>
    <col min="1034" max="1034" width="1.140625" style="3" customWidth="1"/>
    <col min="1035" max="1035" width="12.5703125" style="3" bestFit="1" customWidth="1"/>
    <col min="1036" max="1036" width="1.28515625" style="3" customWidth="1"/>
    <col min="1037" max="1037" width="12.28515625" style="3" customWidth="1"/>
    <col min="1038" max="1039" width="3" style="3" customWidth="1"/>
    <col min="1040" max="1041" width="12.7109375" style="3" customWidth="1"/>
    <col min="1042" max="1281" width="11.42578125" style="3"/>
    <col min="1282" max="1282" width="30.140625" style="3" bestFit="1" customWidth="1"/>
    <col min="1283" max="1283" width="10.140625" style="3" customWidth="1"/>
    <col min="1284" max="1284" width="1.42578125" style="3" customWidth="1"/>
    <col min="1285" max="1285" width="11.7109375" style="3" customWidth="1"/>
    <col min="1286" max="1286" width="1.42578125" style="3" customWidth="1"/>
    <col min="1287" max="1287" width="11.7109375" style="3" customWidth="1"/>
    <col min="1288" max="1288" width="0.85546875" style="3" customWidth="1"/>
    <col min="1289" max="1289" width="11.7109375" style="3" customWidth="1"/>
    <col min="1290" max="1290" width="1.140625" style="3" customWidth="1"/>
    <col min="1291" max="1291" width="12.5703125" style="3" bestFit="1" customWidth="1"/>
    <col min="1292" max="1292" width="1.28515625" style="3" customWidth="1"/>
    <col min="1293" max="1293" width="12.28515625" style="3" customWidth="1"/>
    <col min="1294" max="1295" width="3" style="3" customWidth="1"/>
    <col min="1296" max="1297" width="12.7109375" style="3" customWidth="1"/>
    <col min="1298" max="1537" width="11.42578125" style="3"/>
    <col min="1538" max="1538" width="30.140625" style="3" bestFit="1" customWidth="1"/>
    <col min="1539" max="1539" width="10.140625" style="3" customWidth="1"/>
    <col min="1540" max="1540" width="1.42578125" style="3" customWidth="1"/>
    <col min="1541" max="1541" width="11.7109375" style="3" customWidth="1"/>
    <col min="1542" max="1542" width="1.42578125" style="3" customWidth="1"/>
    <col min="1543" max="1543" width="11.7109375" style="3" customWidth="1"/>
    <col min="1544" max="1544" width="0.85546875" style="3" customWidth="1"/>
    <col min="1545" max="1545" width="11.7109375" style="3" customWidth="1"/>
    <col min="1546" max="1546" width="1.140625" style="3" customWidth="1"/>
    <col min="1547" max="1547" width="12.5703125" style="3" bestFit="1" customWidth="1"/>
    <col min="1548" max="1548" width="1.28515625" style="3" customWidth="1"/>
    <col min="1549" max="1549" width="12.28515625" style="3" customWidth="1"/>
    <col min="1550" max="1551" width="3" style="3" customWidth="1"/>
    <col min="1552" max="1553" width="12.7109375" style="3" customWidth="1"/>
    <col min="1554" max="1793" width="11.42578125" style="3"/>
    <col min="1794" max="1794" width="30.140625" style="3" bestFit="1" customWidth="1"/>
    <col min="1795" max="1795" width="10.140625" style="3" customWidth="1"/>
    <col min="1796" max="1796" width="1.42578125" style="3" customWidth="1"/>
    <col min="1797" max="1797" width="11.7109375" style="3" customWidth="1"/>
    <col min="1798" max="1798" width="1.42578125" style="3" customWidth="1"/>
    <col min="1799" max="1799" width="11.7109375" style="3" customWidth="1"/>
    <col min="1800" max="1800" width="0.85546875" style="3" customWidth="1"/>
    <col min="1801" max="1801" width="11.7109375" style="3" customWidth="1"/>
    <col min="1802" max="1802" width="1.140625" style="3" customWidth="1"/>
    <col min="1803" max="1803" width="12.5703125" style="3" bestFit="1" customWidth="1"/>
    <col min="1804" max="1804" width="1.28515625" style="3" customWidth="1"/>
    <col min="1805" max="1805" width="12.28515625" style="3" customWidth="1"/>
    <col min="1806" max="1807" width="3" style="3" customWidth="1"/>
    <col min="1808" max="1809" width="12.7109375" style="3" customWidth="1"/>
    <col min="1810" max="2049" width="11.42578125" style="3"/>
    <col min="2050" max="2050" width="30.140625" style="3" bestFit="1" customWidth="1"/>
    <col min="2051" max="2051" width="10.140625" style="3" customWidth="1"/>
    <col min="2052" max="2052" width="1.42578125" style="3" customWidth="1"/>
    <col min="2053" max="2053" width="11.7109375" style="3" customWidth="1"/>
    <col min="2054" max="2054" width="1.42578125" style="3" customWidth="1"/>
    <col min="2055" max="2055" width="11.7109375" style="3" customWidth="1"/>
    <col min="2056" max="2056" width="0.85546875" style="3" customWidth="1"/>
    <col min="2057" max="2057" width="11.7109375" style="3" customWidth="1"/>
    <col min="2058" max="2058" width="1.140625" style="3" customWidth="1"/>
    <col min="2059" max="2059" width="12.5703125" style="3" bestFit="1" customWidth="1"/>
    <col min="2060" max="2060" width="1.28515625" style="3" customWidth="1"/>
    <col min="2061" max="2061" width="12.28515625" style="3" customWidth="1"/>
    <col min="2062" max="2063" width="3" style="3" customWidth="1"/>
    <col min="2064" max="2065" width="12.7109375" style="3" customWidth="1"/>
    <col min="2066" max="2305" width="11.42578125" style="3"/>
    <col min="2306" max="2306" width="30.140625" style="3" bestFit="1" customWidth="1"/>
    <col min="2307" max="2307" width="10.140625" style="3" customWidth="1"/>
    <col min="2308" max="2308" width="1.42578125" style="3" customWidth="1"/>
    <col min="2309" max="2309" width="11.7109375" style="3" customWidth="1"/>
    <col min="2310" max="2310" width="1.42578125" style="3" customWidth="1"/>
    <col min="2311" max="2311" width="11.7109375" style="3" customWidth="1"/>
    <col min="2312" max="2312" width="0.85546875" style="3" customWidth="1"/>
    <col min="2313" max="2313" width="11.7109375" style="3" customWidth="1"/>
    <col min="2314" max="2314" width="1.140625" style="3" customWidth="1"/>
    <col min="2315" max="2315" width="12.5703125" style="3" bestFit="1" customWidth="1"/>
    <col min="2316" max="2316" width="1.28515625" style="3" customWidth="1"/>
    <col min="2317" max="2317" width="12.28515625" style="3" customWidth="1"/>
    <col min="2318" max="2319" width="3" style="3" customWidth="1"/>
    <col min="2320" max="2321" width="12.7109375" style="3" customWidth="1"/>
    <col min="2322" max="2561" width="11.42578125" style="3"/>
    <col min="2562" max="2562" width="30.140625" style="3" bestFit="1" customWidth="1"/>
    <col min="2563" max="2563" width="10.140625" style="3" customWidth="1"/>
    <col min="2564" max="2564" width="1.42578125" style="3" customWidth="1"/>
    <col min="2565" max="2565" width="11.7109375" style="3" customWidth="1"/>
    <col min="2566" max="2566" width="1.42578125" style="3" customWidth="1"/>
    <col min="2567" max="2567" width="11.7109375" style="3" customWidth="1"/>
    <col min="2568" max="2568" width="0.85546875" style="3" customWidth="1"/>
    <col min="2569" max="2569" width="11.7109375" style="3" customWidth="1"/>
    <col min="2570" max="2570" width="1.140625" style="3" customWidth="1"/>
    <col min="2571" max="2571" width="12.5703125" style="3" bestFit="1" customWidth="1"/>
    <col min="2572" max="2572" width="1.28515625" style="3" customWidth="1"/>
    <col min="2573" max="2573" width="12.28515625" style="3" customWidth="1"/>
    <col min="2574" max="2575" width="3" style="3" customWidth="1"/>
    <col min="2576" max="2577" width="12.7109375" style="3" customWidth="1"/>
    <col min="2578" max="2817" width="11.42578125" style="3"/>
    <col min="2818" max="2818" width="30.140625" style="3" bestFit="1" customWidth="1"/>
    <col min="2819" max="2819" width="10.140625" style="3" customWidth="1"/>
    <col min="2820" max="2820" width="1.42578125" style="3" customWidth="1"/>
    <col min="2821" max="2821" width="11.7109375" style="3" customWidth="1"/>
    <col min="2822" max="2822" width="1.42578125" style="3" customWidth="1"/>
    <col min="2823" max="2823" width="11.7109375" style="3" customWidth="1"/>
    <col min="2824" max="2824" width="0.85546875" style="3" customWidth="1"/>
    <col min="2825" max="2825" width="11.7109375" style="3" customWidth="1"/>
    <col min="2826" max="2826" width="1.140625" style="3" customWidth="1"/>
    <col min="2827" max="2827" width="12.5703125" style="3" bestFit="1" customWidth="1"/>
    <col min="2828" max="2828" width="1.28515625" style="3" customWidth="1"/>
    <col min="2829" max="2829" width="12.28515625" style="3" customWidth="1"/>
    <col min="2830" max="2831" width="3" style="3" customWidth="1"/>
    <col min="2832" max="2833" width="12.7109375" style="3" customWidth="1"/>
    <col min="2834" max="3073" width="11.42578125" style="3"/>
    <col min="3074" max="3074" width="30.140625" style="3" bestFit="1" customWidth="1"/>
    <col min="3075" max="3075" width="10.140625" style="3" customWidth="1"/>
    <col min="3076" max="3076" width="1.42578125" style="3" customWidth="1"/>
    <col min="3077" max="3077" width="11.7109375" style="3" customWidth="1"/>
    <col min="3078" max="3078" width="1.42578125" style="3" customWidth="1"/>
    <col min="3079" max="3079" width="11.7109375" style="3" customWidth="1"/>
    <col min="3080" max="3080" width="0.85546875" style="3" customWidth="1"/>
    <col min="3081" max="3081" width="11.7109375" style="3" customWidth="1"/>
    <col min="3082" max="3082" width="1.140625" style="3" customWidth="1"/>
    <col min="3083" max="3083" width="12.5703125" style="3" bestFit="1" customWidth="1"/>
    <col min="3084" max="3084" width="1.28515625" style="3" customWidth="1"/>
    <col min="3085" max="3085" width="12.28515625" style="3" customWidth="1"/>
    <col min="3086" max="3087" width="3" style="3" customWidth="1"/>
    <col min="3088" max="3089" width="12.7109375" style="3" customWidth="1"/>
    <col min="3090" max="3329" width="11.42578125" style="3"/>
    <col min="3330" max="3330" width="30.140625" style="3" bestFit="1" customWidth="1"/>
    <col min="3331" max="3331" width="10.140625" style="3" customWidth="1"/>
    <col min="3332" max="3332" width="1.42578125" style="3" customWidth="1"/>
    <col min="3333" max="3333" width="11.7109375" style="3" customWidth="1"/>
    <col min="3334" max="3334" width="1.42578125" style="3" customWidth="1"/>
    <col min="3335" max="3335" width="11.7109375" style="3" customWidth="1"/>
    <col min="3336" max="3336" width="0.85546875" style="3" customWidth="1"/>
    <col min="3337" max="3337" width="11.7109375" style="3" customWidth="1"/>
    <col min="3338" max="3338" width="1.140625" style="3" customWidth="1"/>
    <col min="3339" max="3339" width="12.5703125" style="3" bestFit="1" customWidth="1"/>
    <col min="3340" max="3340" width="1.28515625" style="3" customWidth="1"/>
    <col min="3341" max="3341" width="12.28515625" style="3" customWidth="1"/>
    <col min="3342" max="3343" width="3" style="3" customWidth="1"/>
    <col min="3344" max="3345" width="12.7109375" style="3" customWidth="1"/>
    <col min="3346" max="3585" width="11.42578125" style="3"/>
    <col min="3586" max="3586" width="30.140625" style="3" bestFit="1" customWidth="1"/>
    <col min="3587" max="3587" width="10.140625" style="3" customWidth="1"/>
    <col min="3588" max="3588" width="1.42578125" style="3" customWidth="1"/>
    <col min="3589" max="3589" width="11.7109375" style="3" customWidth="1"/>
    <col min="3590" max="3590" width="1.42578125" style="3" customWidth="1"/>
    <col min="3591" max="3591" width="11.7109375" style="3" customWidth="1"/>
    <col min="3592" max="3592" width="0.85546875" style="3" customWidth="1"/>
    <col min="3593" max="3593" width="11.7109375" style="3" customWidth="1"/>
    <col min="3594" max="3594" width="1.140625" style="3" customWidth="1"/>
    <col min="3595" max="3595" width="12.5703125" style="3" bestFit="1" customWidth="1"/>
    <col min="3596" max="3596" width="1.28515625" style="3" customWidth="1"/>
    <col min="3597" max="3597" width="12.28515625" style="3" customWidth="1"/>
    <col min="3598" max="3599" width="3" style="3" customWidth="1"/>
    <col min="3600" max="3601" width="12.7109375" style="3" customWidth="1"/>
    <col min="3602" max="3841" width="11.42578125" style="3"/>
    <col min="3842" max="3842" width="30.140625" style="3" bestFit="1" customWidth="1"/>
    <col min="3843" max="3843" width="10.140625" style="3" customWidth="1"/>
    <col min="3844" max="3844" width="1.42578125" style="3" customWidth="1"/>
    <col min="3845" max="3845" width="11.7109375" style="3" customWidth="1"/>
    <col min="3846" max="3846" width="1.42578125" style="3" customWidth="1"/>
    <col min="3847" max="3847" width="11.7109375" style="3" customWidth="1"/>
    <col min="3848" max="3848" width="0.85546875" style="3" customWidth="1"/>
    <col min="3849" max="3849" width="11.7109375" style="3" customWidth="1"/>
    <col min="3850" max="3850" width="1.140625" style="3" customWidth="1"/>
    <col min="3851" max="3851" width="12.5703125" style="3" bestFit="1" customWidth="1"/>
    <col min="3852" max="3852" width="1.28515625" style="3" customWidth="1"/>
    <col min="3853" max="3853" width="12.28515625" style="3" customWidth="1"/>
    <col min="3854" max="3855" width="3" style="3" customWidth="1"/>
    <col min="3856" max="3857" width="12.7109375" style="3" customWidth="1"/>
    <col min="3858" max="4097" width="11.42578125" style="3"/>
    <col min="4098" max="4098" width="30.140625" style="3" bestFit="1" customWidth="1"/>
    <col min="4099" max="4099" width="10.140625" style="3" customWidth="1"/>
    <col min="4100" max="4100" width="1.42578125" style="3" customWidth="1"/>
    <col min="4101" max="4101" width="11.7109375" style="3" customWidth="1"/>
    <col min="4102" max="4102" width="1.42578125" style="3" customWidth="1"/>
    <col min="4103" max="4103" width="11.7109375" style="3" customWidth="1"/>
    <col min="4104" max="4104" width="0.85546875" style="3" customWidth="1"/>
    <col min="4105" max="4105" width="11.7109375" style="3" customWidth="1"/>
    <col min="4106" max="4106" width="1.140625" style="3" customWidth="1"/>
    <col min="4107" max="4107" width="12.5703125" style="3" bestFit="1" customWidth="1"/>
    <col min="4108" max="4108" width="1.28515625" style="3" customWidth="1"/>
    <col min="4109" max="4109" width="12.28515625" style="3" customWidth="1"/>
    <col min="4110" max="4111" width="3" style="3" customWidth="1"/>
    <col min="4112" max="4113" width="12.7109375" style="3" customWidth="1"/>
    <col min="4114" max="4353" width="11.42578125" style="3"/>
    <col min="4354" max="4354" width="30.140625" style="3" bestFit="1" customWidth="1"/>
    <col min="4355" max="4355" width="10.140625" style="3" customWidth="1"/>
    <col min="4356" max="4356" width="1.42578125" style="3" customWidth="1"/>
    <col min="4357" max="4357" width="11.7109375" style="3" customWidth="1"/>
    <col min="4358" max="4358" width="1.42578125" style="3" customWidth="1"/>
    <col min="4359" max="4359" width="11.7109375" style="3" customWidth="1"/>
    <col min="4360" max="4360" width="0.85546875" style="3" customWidth="1"/>
    <col min="4361" max="4361" width="11.7109375" style="3" customWidth="1"/>
    <col min="4362" max="4362" width="1.140625" style="3" customWidth="1"/>
    <col min="4363" max="4363" width="12.5703125" style="3" bestFit="1" customWidth="1"/>
    <col min="4364" max="4364" width="1.28515625" style="3" customWidth="1"/>
    <col min="4365" max="4365" width="12.28515625" style="3" customWidth="1"/>
    <col min="4366" max="4367" width="3" style="3" customWidth="1"/>
    <col min="4368" max="4369" width="12.7109375" style="3" customWidth="1"/>
    <col min="4370" max="4609" width="11.42578125" style="3"/>
    <col min="4610" max="4610" width="30.140625" style="3" bestFit="1" customWidth="1"/>
    <col min="4611" max="4611" width="10.140625" style="3" customWidth="1"/>
    <col min="4612" max="4612" width="1.42578125" style="3" customWidth="1"/>
    <col min="4613" max="4613" width="11.7109375" style="3" customWidth="1"/>
    <col min="4614" max="4614" width="1.42578125" style="3" customWidth="1"/>
    <col min="4615" max="4615" width="11.7109375" style="3" customWidth="1"/>
    <col min="4616" max="4616" width="0.85546875" style="3" customWidth="1"/>
    <col min="4617" max="4617" width="11.7109375" style="3" customWidth="1"/>
    <col min="4618" max="4618" width="1.140625" style="3" customWidth="1"/>
    <col min="4619" max="4619" width="12.5703125" style="3" bestFit="1" customWidth="1"/>
    <col min="4620" max="4620" width="1.28515625" style="3" customWidth="1"/>
    <col min="4621" max="4621" width="12.28515625" style="3" customWidth="1"/>
    <col min="4622" max="4623" width="3" style="3" customWidth="1"/>
    <col min="4624" max="4625" width="12.7109375" style="3" customWidth="1"/>
    <col min="4626" max="4865" width="11.42578125" style="3"/>
    <col min="4866" max="4866" width="30.140625" style="3" bestFit="1" customWidth="1"/>
    <col min="4867" max="4867" width="10.140625" style="3" customWidth="1"/>
    <col min="4868" max="4868" width="1.42578125" style="3" customWidth="1"/>
    <col min="4869" max="4869" width="11.7109375" style="3" customWidth="1"/>
    <col min="4870" max="4870" width="1.42578125" style="3" customWidth="1"/>
    <col min="4871" max="4871" width="11.7109375" style="3" customWidth="1"/>
    <col min="4872" max="4872" width="0.85546875" style="3" customWidth="1"/>
    <col min="4873" max="4873" width="11.7109375" style="3" customWidth="1"/>
    <col min="4874" max="4874" width="1.140625" style="3" customWidth="1"/>
    <col min="4875" max="4875" width="12.5703125" style="3" bestFit="1" customWidth="1"/>
    <col min="4876" max="4876" width="1.28515625" style="3" customWidth="1"/>
    <col min="4877" max="4877" width="12.28515625" style="3" customWidth="1"/>
    <col min="4878" max="4879" width="3" style="3" customWidth="1"/>
    <col min="4880" max="4881" width="12.7109375" style="3" customWidth="1"/>
    <col min="4882" max="5121" width="11.42578125" style="3"/>
    <col min="5122" max="5122" width="30.140625" style="3" bestFit="1" customWidth="1"/>
    <col min="5123" max="5123" width="10.140625" style="3" customWidth="1"/>
    <col min="5124" max="5124" width="1.42578125" style="3" customWidth="1"/>
    <col min="5125" max="5125" width="11.7109375" style="3" customWidth="1"/>
    <col min="5126" max="5126" width="1.42578125" style="3" customWidth="1"/>
    <col min="5127" max="5127" width="11.7109375" style="3" customWidth="1"/>
    <col min="5128" max="5128" width="0.85546875" style="3" customWidth="1"/>
    <col min="5129" max="5129" width="11.7109375" style="3" customWidth="1"/>
    <col min="5130" max="5130" width="1.140625" style="3" customWidth="1"/>
    <col min="5131" max="5131" width="12.5703125" style="3" bestFit="1" customWidth="1"/>
    <col min="5132" max="5132" width="1.28515625" style="3" customWidth="1"/>
    <col min="5133" max="5133" width="12.28515625" style="3" customWidth="1"/>
    <col min="5134" max="5135" width="3" style="3" customWidth="1"/>
    <col min="5136" max="5137" width="12.7109375" style="3" customWidth="1"/>
    <col min="5138" max="5377" width="11.42578125" style="3"/>
    <col min="5378" max="5378" width="30.140625" style="3" bestFit="1" customWidth="1"/>
    <col min="5379" max="5379" width="10.140625" style="3" customWidth="1"/>
    <col min="5380" max="5380" width="1.42578125" style="3" customWidth="1"/>
    <col min="5381" max="5381" width="11.7109375" style="3" customWidth="1"/>
    <col min="5382" max="5382" width="1.42578125" style="3" customWidth="1"/>
    <col min="5383" max="5383" width="11.7109375" style="3" customWidth="1"/>
    <col min="5384" max="5384" width="0.85546875" style="3" customWidth="1"/>
    <col min="5385" max="5385" width="11.7109375" style="3" customWidth="1"/>
    <col min="5386" max="5386" width="1.140625" style="3" customWidth="1"/>
    <col min="5387" max="5387" width="12.5703125" style="3" bestFit="1" customWidth="1"/>
    <col min="5388" max="5388" width="1.28515625" style="3" customWidth="1"/>
    <col min="5389" max="5389" width="12.28515625" style="3" customWidth="1"/>
    <col min="5390" max="5391" width="3" style="3" customWidth="1"/>
    <col min="5392" max="5393" width="12.7109375" style="3" customWidth="1"/>
    <col min="5394" max="5633" width="11.42578125" style="3"/>
    <col min="5634" max="5634" width="30.140625" style="3" bestFit="1" customWidth="1"/>
    <col min="5635" max="5635" width="10.140625" style="3" customWidth="1"/>
    <col min="5636" max="5636" width="1.42578125" style="3" customWidth="1"/>
    <col min="5637" max="5637" width="11.7109375" style="3" customWidth="1"/>
    <col min="5638" max="5638" width="1.42578125" style="3" customWidth="1"/>
    <col min="5639" max="5639" width="11.7109375" style="3" customWidth="1"/>
    <col min="5640" max="5640" width="0.85546875" style="3" customWidth="1"/>
    <col min="5641" max="5641" width="11.7109375" style="3" customWidth="1"/>
    <col min="5642" max="5642" width="1.140625" style="3" customWidth="1"/>
    <col min="5643" max="5643" width="12.5703125" style="3" bestFit="1" customWidth="1"/>
    <col min="5644" max="5644" width="1.28515625" style="3" customWidth="1"/>
    <col min="5645" max="5645" width="12.28515625" style="3" customWidth="1"/>
    <col min="5646" max="5647" width="3" style="3" customWidth="1"/>
    <col min="5648" max="5649" width="12.7109375" style="3" customWidth="1"/>
    <col min="5650" max="5889" width="11.42578125" style="3"/>
    <col min="5890" max="5890" width="30.140625" style="3" bestFit="1" customWidth="1"/>
    <col min="5891" max="5891" width="10.140625" style="3" customWidth="1"/>
    <col min="5892" max="5892" width="1.42578125" style="3" customWidth="1"/>
    <col min="5893" max="5893" width="11.7109375" style="3" customWidth="1"/>
    <col min="5894" max="5894" width="1.42578125" style="3" customWidth="1"/>
    <col min="5895" max="5895" width="11.7109375" style="3" customWidth="1"/>
    <col min="5896" max="5896" width="0.85546875" style="3" customWidth="1"/>
    <col min="5897" max="5897" width="11.7109375" style="3" customWidth="1"/>
    <col min="5898" max="5898" width="1.140625" style="3" customWidth="1"/>
    <col min="5899" max="5899" width="12.5703125" style="3" bestFit="1" customWidth="1"/>
    <col min="5900" max="5900" width="1.28515625" style="3" customWidth="1"/>
    <col min="5901" max="5901" width="12.28515625" style="3" customWidth="1"/>
    <col min="5902" max="5903" width="3" style="3" customWidth="1"/>
    <col min="5904" max="5905" width="12.7109375" style="3" customWidth="1"/>
    <col min="5906" max="6145" width="11.42578125" style="3"/>
    <col min="6146" max="6146" width="30.140625" style="3" bestFit="1" customWidth="1"/>
    <col min="6147" max="6147" width="10.140625" style="3" customWidth="1"/>
    <col min="6148" max="6148" width="1.42578125" style="3" customWidth="1"/>
    <col min="6149" max="6149" width="11.7109375" style="3" customWidth="1"/>
    <col min="6150" max="6150" width="1.42578125" style="3" customWidth="1"/>
    <col min="6151" max="6151" width="11.7109375" style="3" customWidth="1"/>
    <col min="6152" max="6152" width="0.85546875" style="3" customWidth="1"/>
    <col min="6153" max="6153" width="11.7109375" style="3" customWidth="1"/>
    <col min="6154" max="6154" width="1.140625" style="3" customWidth="1"/>
    <col min="6155" max="6155" width="12.5703125" style="3" bestFit="1" customWidth="1"/>
    <col min="6156" max="6156" width="1.28515625" style="3" customWidth="1"/>
    <col min="6157" max="6157" width="12.28515625" style="3" customWidth="1"/>
    <col min="6158" max="6159" width="3" style="3" customWidth="1"/>
    <col min="6160" max="6161" width="12.7109375" style="3" customWidth="1"/>
    <col min="6162" max="6401" width="11.42578125" style="3"/>
    <col min="6402" max="6402" width="30.140625" style="3" bestFit="1" customWidth="1"/>
    <col min="6403" max="6403" width="10.140625" style="3" customWidth="1"/>
    <col min="6404" max="6404" width="1.42578125" style="3" customWidth="1"/>
    <col min="6405" max="6405" width="11.7109375" style="3" customWidth="1"/>
    <col min="6406" max="6406" width="1.42578125" style="3" customWidth="1"/>
    <col min="6407" max="6407" width="11.7109375" style="3" customWidth="1"/>
    <col min="6408" max="6408" width="0.85546875" style="3" customWidth="1"/>
    <col min="6409" max="6409" width="11.7109375" style="3" customWidth="1"/>
    <col min="6410" max="6410" width="1.140625" style="3" customWidth="1"/>
    <col min="6411" max="6411" width="12.5703125" style="3" bestFit="1" customWidth="1"/>
    <col min="6412" max="6412" width="1.28515625" style="3" customWidth="1"/>
    <col min="6413" max="6413" width="12.28515625" style="3" customWidth="1"/>
    <col min="6414" max="6415" width="3" style="3" customWidth="1"/>
    <col min="6416" max="6417" width="12.7109375" style="3" customWidth="1"/>
    <col min="6418" max="6657" width="11.42578125" style="3"/>
    <col min="6658" max="6658" width="30.140625" style="3" bestFit="1" customWidth="1"/>
    <col min="6659" max="6659" width="10.140625" style="3" customWidth="1"/>
    <col min="6660" max="6660" width="1.42578125" style="3" customWidth="1"/>
    <col min="6661" max="6661" width="11.7109375" style="3" customWidth="1"/>
    <col min="6662" max="6662" width="1.42578125" style="3" customWidth="1"/>
    <col min="6663" max="6663" width="11.7109375" style="3" customWidth="1"/>
    <col min="6664" max="6664" width="0.85546875" style="3" customWidth="1"/>
    <col min="6665" max="6665" width="11.7109375" style="3" customWidth="1"/>
    <col min="6666" max="6666" width="1.140625" style="3" customWidth="1"/>
    <col min="6667" max="6667" width="12.5703125" style="3" bestFit="1" customWidth="1"/>
    <col min="6668" max="6668" width="1.28515625" style="3" customWidth="1"/>
    <col min="6669" max="6669" width="12.28515625" style="3" customWidth="1"/>
    <col min="6670" max="6671" width="3" style="3" customWidth="1"/>
    <col min="6672" max="6673" width="12.7109375" style="3" customWidth="1"/>
    <col min="6674" max="6913" width="11.42578125" style="3"/>
    <col min="6914" max="6914" width="30.140625" style="3" bestFit="1" customWidth="1"/>
    <col min="6915" max="6915" width="10.140625" style="3" customWidth="1"/>
    <col min="6916" max="6916" width="1.42578125" style="3" customWidth="1"/>
    <col min="6917" max="6917" width="11.7109375" style="3" customWidth="1"/>
    <col min="6918" max="6918" width="1.42578125" style="3" customWidth="1"/>
    <col min="6919" max="6919" width="11.7109375" style="3" customWidth="1"/>
    <col min="6920" max="6920" width="0.85546875" style="3" customWidth="1"/>
    <col min="6921" max="6921" width="11.7109375" style="3" customWidth="1"/>
    <col min="6922" max="6922" width="1.140625" style="3" customWidth="1"/>
    <col min="6923" max="6923" width="12.5703125" style="3" bestFit="1" customWidth="1"/>
    <col min="6924" max="6924" width="1.28515625" style="3" customWidth="1"/>
    <col min="6925" max="6925" width="12.28515625" style="3" customWidth="1"/>
    <col min="6926" max="6927" width="3" style="3" customWidth="1"/>
    <col min="6928" max="6929" width="12.7109375" style="3" customWidth="1"/>
    <col min="6930" max="7169" width="11.42578125" style="3"/>
    <col min="7170" max="7170" width="30.140625" style="3" bestFit="1" customWidth="1"/>
    <col min="7171" max="7171" width="10.140625" style="3" customWidth="1"/>
    <col min="7172" max="7172" width="1.42578125" style="3" customWidth="1"/>
    <col min="7173" max="7173" width="11.7109375" style="3" customWidth="1"/>
    <col min="7174" max="7174" width="1.42578125" style="3" customWidth="1"/>
    <col min="7175" max="7175" width="11.7109375" style="3" customWidth="1"/>
    <col min="7176" max="7176" width="0.85546875" style="3" customWidth="1"/>
    <col min="7177" max="7177" width="11.7109375" style="3" customWidth="1"/>
    <col min="7178" max="7178" width="1.140625" style="3" customWidth="1"/>
    <col min="7179" max="7179" width="12.5703125" style="3" bestFit="1" customWidth="1"/>
    <col min="7180" max="7180" width="1.28515625" style="3" customWidth="1"/>
    <col min="7181" max="7181" width="12.28515625" style="3" customWidth="1"/>
    <col min="7182" max="7183" width="3" style="3" customWidth="1"/>
    <col min="7184" max="7185" width="12.7109375" style="3" customWidth="1"/>
    <col min="7186" max="7425" width="11.42578125" style="3"/>
    <col min="7426" max="7426" width="30.140625" style="3" bestFit="1" customWidth="1"/>
    <col min="7427" max="7427" width="10.140625" style="3" customWidth="1"/>
    <col min="7428" max="7428" width="1.42578125" style="3" customWidth="1"/>
    <col min="7429" max="7429" width="11.7109375" style="3" customWidth="1"/>
    <col min="7430" max="7430" width="1.42578125" style="3" customWidth="1"/>
    <col min="7431" max="7431" width="11.7109375" style="3" customWidth="1"/>
    <col min="7432" max="7432" width="0.85546875" style="3" customWidth="1"/>
    <col min="7433" max="7433" width="11.7109375" style="3" customWidth="1"/>
    <col min="7434" max="7434" width="1.140625" style="3" customWidth="1"/>
    <col min="7435" max="7435" width="12.5703125" style="3" bestFit="1" customWidth="1"/>
    <col min="7436" max="7436" width="1.28515625" style="3" customWidth="1"/>
    <col min="7437" max="7437" width="12.28515625" style="3" customWidth="1"/>
    <col min="7438" max="7439" width="3" style="3" customWidth="1"/>
    <col min="7440" max="7441" width="12.7109375" style="3" customWidth="1"/>
    <col min="7442" max="7681" width="11.42578125" style="3"/>
    <col min="7682" max="7682" width="30.140625" style="3" bestFit="1" customWidth="1"/>
    <col min="7683" max="7683" width="10.140625" style="3" customWidth="1"/>
    <col min="7684" max="7684" width="1.42578125" style="3" customWidth="1"/>
    <col min="7685" max="7685" width="11.7109375" style="3" customWidth="1"/>
    <col min="7686" max="7686" width="1.42578125" style="3" customWidth="1"/>
    <col min="7687" max="7687" width="11.7109375" style="3" customWidth="1"/>
    <col min="7688" max="7688" width="0.85546875" style="3" customWidth="1"/>
    <col min="7689" max="7689" width="11.7109375" style="3" customWidth="1"/>
    <col min="7690" max="7690" width="1.140625" style="3" customWidth="1"/>
    <col min="7691" max="7691" width="12.5703125" style="3" bestFit="1" customWidth="1"/>
    <col min="7692" max="7692" width="1.28515625" style="3" customWidth="1"/>
    <col min="7693" max="7693" width="12.28515625" style="3" customWidth="1"/>
    <col min="7694" max="7695" width="3" style="3" customWidth="1"/>
    <col min="7696" max="7697" width="12.7109375" style="3" customWidth="1"/>
    <col min="7698" max="7937" width="11.42578125" style="3"/>
    <col min="7938" max="7938" width="30.140625" style="3" bestFit="1" customWidth="1"/>
    <col min="7939" max="7939" width="10.140625" style="3" customWidth="1"/>
    <col min="7940" max="7940" width="1.42578125" style="3" customWidth="1"/>
    <col min="7941" max="7941" width="11.7109375" style="3" customWidth="1"/>
    <col min="7942" max="7942" width="1.42578125" style="3" customWidth="1"/>
    <col min="7943" max="7943" width="11.7109375" style="3" customWidth="1"/>
    <col min="7944" max="7944" width="0.85546875" style="3" customWidth="1"/>
    <col min="7945" max="7945" width="11.7109375" style="3" customWidth="1"/>
    <col min="7946" max="7946" width="1.140625" style="3" customWidth="1"/>
    <col min="7947" max="7947" width="12.5703125" style="3" bestFit="1" customWidth="1"/>
    <col min="7948" max="7948" width="1.28515625" style="3" customWidth="1"/>
    <col min="7949" max="7949" width="12.28515625" style="3" customWidth="1"/>
    <col min="7950" max="7951" width="3" style="3" customWidth="1"/>
    <col min="7952" max="7953" width="12.7109375" style="3" customWidth="1"/>
    <col min="7954" max="8193" width="11.42578125" style="3"/>
    <col min="8194" max="8194" width="30.140625" style="3" bestFit="1" customWidth="1"/>
    <col min="8195" max="8195" width="10.140625" style="3" customWidth="1"/>
    <col min="8196" max="8196" width="1.42578125" style="3" customWidth="1"/>
    <col min="8197" max="8197" width="11.7109375" style="3" customWidth="1"/>
    <col min="8198" max="8198" width="1.42578125" style="3" customWidth="1"/>
    <col min="8199" max="8199" width="11.7109375" style="3" customWidth="1"/>
    <col min="8200" max="8200" width="0.85546875" style="3" customWidth="1"/>
    <col min="8201" max="8201" width="11.7109375" style="3" customWidth="1"/>
    <col min="8202" max="8202" width="1.140625" style="3" customWidth="1"/>
    <col min="8203" max="8203" width="12.5703125" style="3" bestFit="1" customWidth="1"/>
    <col min="8204" max="8204" width="1.28515625" style="3" customWidth="1"/>
    <col min="8205" max="8205" width="12.28515625" style="3" customWidth="1"/>
    <col min="8206" max="8207" width="3" style="3" customWidth="1"/>
    <col min="8208" max="8209" width="12.7109375" style="3" customWidth="1"/>
    <col min="8210" max="8449" width="11.42578125" style="3"/>
    <col min="8450" max="8450" width="30.140625" style="3" bestFit="1" customWidth="1"/>
    <col min="8451" max="8451" width="10.140625" style="3" customWidth="1"/>
    <col min="8452" max="8452" width="1.42578125" style="3" customWidth="1"/>
    <col min="8453" max="8453" width="11.7109375" style="3" customWidth="1"/>
    <col min="8454" max="8454" width="1.42578125" style="3" customWidth="1"/>
    <col min="8455" max="8455" width="11.7109375" style="3" customWidth="1"/>
    <col min="8456" max="8456" width="0.85546875" style="3" customWidth="1"/>
    <col min="8457" max="8457" width="11.7109375" style="3" customWidth="1"/>
    <col min="8458" max="8458" width="1.140625" style="3" customWidth="1"/>
    <col min="8459" max="8459" width="12.5703125" style="3" bestFit="1" customWidth="1"/>
    <col min="8460" max="8460" width="1.28515625" style="3" customWidth="1"/>
    <col min="8461" max="8461" width="12.28515625" style="3" customWidth="1"/>
    <col min="8462" max="8463" width="3" style="3" customWidth="1"/>
    <col min="8464" max="8465" width="12.7109375" style="3" customWidth="1"/>
    <col min="8466" max="8705" width="11.42578125" style="3"/>
    <col min="8706" max="8706" width="30.140625" style="3" bestFit="1" customWidth="1"/>
    <col min="8707" max="8707" width="10.140625" style="3" customWidth="1"/>
    <col min="8708" max="8708" width="1.42578125" style="3" customWidth="1"/>
    <col min="8709" max="8709" width="11.7109375" style="3" customWidth="1"/>
    <col min="8710" max="8710" width="1.42578125" style="3" customWidth="1"/>
    <col min="8711" max="8711" width="11.7109375" style="3" customWidth="1"/>
    <col min="8712" max="8712" width="0.85546875" style="3" customWidth="1"/>
    <col min="8713" max="8713" width="11.7109375" style="3" customWidth="1"/>
    <col min="8714" max="8714" width="1.140625" style="3" customWidth="1"/>
    <col min="8715" max="8715" width="12.5703125" style="3" bestFit="1" customWidth="1"/>
    <col min="8716" max="8716" width="1.28515625" style="3" customWidth="1"/>
    <col min="8717" max="8717" width="12.28515625" style="3" customWidth="1"/>
    <col min="8718" max="8719" width="3" style="3" customWidth="1"/>
    <col min="8720" max="8721" width="12.7109375" style="3" customWidth="1"/>
    <col min="8722" max="8961" width="11.42578125" style="3"/>
    <col min="8962" max="8962" width="30.140625" style="3" bestFit="1" customWidth="1"/>
    <col min="8963" max="8963" width="10.140625" style="3" customWidth="1"/>
    <col min="8964" max="8964" width="1.42578125" style="3" customWidth="1"/>
    <col min="8965" max="8965" width="11.7109375" style="3" customWidth="1"/>
    <col min="8966" max="8966" width="1.42578125" style="3" customWidth="1"/>
    <col min="8967" max="8967" width="11.7109375" style="3" customWidth="1"/>
    <col min="8968" max="8968" width="0.85546875" style="3" customWidth="1"/>
    <col min="8969" max="8969" width="11.7109375" style="3" customWidth="1"/>
    <col min="8970" max="8970" width="1.140625" style="3" customWidth="1"/>
    <col min="8971" max="8971" width="12.5703125" style="3" bestFit="1" customWidth="1"/>
    <col min="8972" max="8972" width="1.28515625" style="3" customWidth="1"/>
    <col min="8973" max="8973" width="12.28515625" style="3" customWidth="1"/>
    <col min="8974" max="8975" width="3" style="3" customWidth="1"/>
    <col min="8976" max="8977" width="12.7109375" style="3" customWidth="1"/>
    <col min="8978" max="9217" width="11.42578125" style="3"/>
    <col min="9218" max="9218" width="30.140625" style="3" bestFit="1" customWidth="1"/>
    <col min="9219" max="9219" width="10.140625" style="3" customWidth="1"/>
    <col min="9220" max="9220" width="1.42578125" style="3" customWidth="1"/>
    <col min="9221" max="9221" width="11.7109375" style="3" customWidth="1"/>
    <col min="9222" max="9222" width="1.42578125" style="3" customWidth="1"/>
    <col min="9223" max="9223" width="11.7109375" style="3" customWidth="1"/>
    <col min="9224" max="9224" width="0.85546875" style="3" customWidth="1"/>
    <col min="9225" max="9225" width="11.7109375" style="3" customWidth="1"/>
    <col min="9226" max="9226" width="1.140625" style="3" customWidth="1"/>
    <col min="9227" max="9227" width="12.5703125" style="3" bestFit="1" customWidth="1"/>
    <col min="9228" max="9228" width="1.28515625" style="3" customWidth="1"/>
    <col min="9229" max="9229" width="12.28515625" style="3" customWidth="1"/>
    <col min="9230" max="9231" width="3" style="3" customWidth="1"/>
    <col min="9232" max="9233" width="12.7109375" style="3" customWidth="1"/>
    <col min="9234" max="9473" width="11.42578125" style="3"/>
    <col min="9474" max="9474" width="30.140625" style="3" bestFit="1" customWidth="1"/>
    <col min="9475" max="9475" width="10.140625" style="3" customWidth="1"/>
    <col min="9476" max="9476" width="1.42578125" style="3" customWidth="1"/>
    <col min="9477" max="9477" width="11.7109375" style="3" customWidth="1"/>
    <col min="9478" max="9478" width="1.42578125" style="3" customWidth="1"/>
    <col min="9479" max="9479" width="11.7109375" style="3" customWidth="1"/>
    <col min="9480" max="9480" width="0.85546875" style="3" customWidth="1"/>
    <col min="9481" max="9481" width="11.7109375" style="3" customWidth="1"/>
    <col min="9482" max="9482" width="1.140625" style="3" customWidth="1"/>
    <col min="9483" max="9483" width="12.5703125" style="3" bestFit="1" customWidth="1"/>
    <col min="9484" max="9484" width="1.28515625" style="3" customWidth="1"/>
    <col min="9485" max="9485" width="12.28515625" style="3" customWidth="1"/>
    <col min="9486" max="9487" width="3" style="3" customWidth="1"/>
    <col min="9488" max="9489" width="12.7109375" style="3" customWidth="1"/>
    <col min="9490" max="9729" width="11.42578125" style="3"/>
    <col min="9730" max="9730" width="30.140625" style="3" bestFit="1" customWidth="1"/>
    <col min="9731" max="9731" width="10.140625" style="3" customWidth="1"/>
    <col min="9732" max="9732" width="1.42578125" style="3" customWidth="1"/>
    <col min="9733" max="9733" width="11.7109375" style="3" customWidth="1"/>
    <col min="9734" max="9734" width="1.42578125" style="3" customWidth="1"/>
    <col min="9735" max="9735" width="11.7109375" style="3" customWidth="1"/>
    <col min="9736" max="9736" width="0.85546875" style="3" customWidth="1"/>
    <col min="9737" max="9737" width="11.7109375" style="3" customWidth="1"/>
    <col min="9738" max="9738" width="1.140625" style="3" customWidth="1"/>
    <col min="9739" max="9739" width="12.5703125" style="3" bestFit="1" customWidth="1"/>
    <col min="9740" max="9740" width="1.28515625" style="3" customWidth="1"/>
    <col min="9741" max="9741" width="12.28515625" style="3" customWidth="1"/>
    <col min="9742" max="9743" width="3" style="3" customWidth="1"/>
    <col min="9744" max="9745" width="12.7109375" style="3" customWidth="1"/>
    <col min="9746" max="9985" width="11.42578125" style="3"/>
    <col min="9986" max="9986" width="30.140625" style="3" bestFit="1" customWidth="1"/>
    <col min="9987" max="9987" width="10.140625" style="3" customWidth="1"/>
    <col min="9988" max="9988" width="1.42578125" style="3" customWidth="1"/>
    <col min="9989" max="9989" width="11.7109375" style="3" customWidth="1"/>
    <col min="9990" max="9990" width="1.42578125" style="3" customWidth="1"/>
    <col min="9991" max="9991" width="11.7109375" style="3" customWidth="1"/>
    <col min="9992" max="9992" width="0.85546875" style="3" customWidth="1"/>
    <col min="9993" max="9993" width="11.7109375" style="3" customWidth="1"/>
    <col min="9994" max="9994" width="1.140625" style="3" customWidth="1"/>
    <col min="9995" max="9995" width="12.5703125" style="3" bestFit="1" customWidth="1"/>
    <col min="9996" max="9996" width="1.28515625" style="3" customWidth="1"/>
    <col min="9997" max="9997" width="12.28515625" style="3" customWidth="1"/>
    <col min="9998" max="9999" width="3" style="3" customWidth="1"/>
    <col min="10000" max="10001" width="12.7109375" style="3" customWidth="1"/>
    <col min="10002" max="10241" width="11.42578125" style="3"/>
    <col min="10242" max="10242" width="30.140625" style="3" bestFit="1" customWidth="1"/>
    <col min="10243" max="10243" width="10.140625" style="3" customWidth="1"/>
    <col min="10244" max="10244" width="1.42578125" style="3" customWidth="1"/>
    <col min="10245" max="10245" width="11.7109375" style="3" customWidth="1"/>
    <col min="10246" max="10246" width="1.42578125" style="3" customWidth="1"/>
    <col min="10247" max="10247" width="11.7109375" style="3" customWidth="1"/>
    <col min="10248" max="10248" width="0.85546875" style="3" customWidth="1"/>
    <col min="10249" max="10249" width="11.7109375" style="3" customWidth="1"/>
    <col min="10250" max="10250" width="1.140625" style="3" customWidth="1"/>
    <col min="10251" max="10251" width="12.5703125" style="3" bestFit="1" customWidth="1"/>
    <col min="10252" max="10252" width="1.28515625" style="3" customWidth="1"/>
    <col min="10253" max="10253" width="12.28515625" style="3" customWidth="1"/>
    <col min="10254" max="10255" width="3" style="3" customWidth="1"/>
    <col min="10256" max="10257" width="12.7109375" style="3" customWidth="1"/>
    <col min="10258" max="10497" width="11.42578125" style="3"/>
    <col min="10498" max="10498" width="30.140625" style="3" bestFit="1" customWidth="1"/>
    <col min="10499" max="10499" width="10.140625" style="3" customWidth="1"/>
    <col min="10500" max="10500" width="1.42578125" style="3" customWidth="1"/>
    <col min="10501" max="10501" width="11.7109375" style="3" customWidth="1"/>
    <col min="10502" max="10502" width="1.42578125" style="3" customWidth="1"/>
    <col min="10503" max="10503" width="11.7109375" style="3" customWidth="1"/>
    <col min="10504" max="10504" width="0.85546875" style="3" customWidth="1"/>
    <col min="10505" max="10505" width="11.7109375" style="3" customWidth="1"/>
    <col min="10506" max="10506" width="1.140625" style="3" customWidth="1"/>
    <col min="10507" max="10507" width="12.5703125" style="3" bestFit="1" customWidth="1"/>
    <col min="10508" max="10508" width="1.28515625" style="3" customWidth="1"/>
    <col min="10509" max="10509" width="12.28515625" style="3" customWidth="1"/>
    <col min="10510" max="10511" width="3" style="3" customWidth="1"/>
    <col min="10512" max="10513" width="12.7109375" style="3" customWidth="1"/>
    <col min="10514" max="10753" width="11.42578125" style="3"/>
    <col min="10754" max="10754" width="30.140625" style="3" bestFit="1" customWidth="1"/>
    <col min="10755" max="10755" width="10.140625" style="3" customWidth="1"/>
    <col min="10756" max="10756" width="1.42578125" style="3" customWidth="1"/>
    <col min="10757" max="10757" width="11.7109375" style="3" customWidth="1"/>
    <col min="10758" max="10758" width="1.42578125" style="3" customWidth="1"/>
    <col min="10759" max="10759" width="11.7109375" style="3" customWidth="1"/>
    <col min="10760" max="10760" width="0.85546875" style="3" customWidth="1"/>
    <col min="10761" max="10761" width="11.7109375" style="3" customWidth="1"/>
    <col min="10762" max="10762" width="1.140625" style="3" customWidth="1"/>
    <col min="10763" max="10763" width="12.5703125" style="3" bestFit="1" customWidth="1"/>
    <col min="10764" max="10764" width="1.28515625" style="3" customWidth="1"/>
    <col min="10765" max="10765" width="12.28515625" style="3" customWidth="1"/>
    <col min="10766" max="10767" width="3" style="3" customWidth="1"/>
    <col min="10768" max="10769" width="12.7109375" style="3" customWidth="1"/>
    <col min="10770" max="11009" width="11.42578125" style="3"/>
    <col min="11010" max="11010" width="30.140625" style="3" bestFit="1" customWidth="1"/>
    <col min="11011" max="11011" width="10.140625" style="3" customWidth="1"/>
    <col min="11012" max="11012" width="1.42578125" style="3" customWidth="1"/>
    <col min="11013" max="11013" width="11.7109375" style="3" customWidth="1"/>
    <col min="11014" max="11014" width="1.42578125" style="3" customWidth="1"/>
    <col min="11015" max="11015" width="11.7109375" style="3" customWidth="1"/>
    <col min="11016" max="11016" width="0.85546875" style="3" customWidth="1"/>
    <col min="11017" max="11017" width="11.7109375" style="3" customWidth="1"/>
    <col min="11018" max="11018" width="1.140625" style="3" customWidth="1"/>
    <col min="11019" max="11019" width="12.5703125" style="3" bestFit="1" customWidth="1"/>
    <col min="11020" max="11020" width="1.28515625" style="3" customWidth="1"/>
    <col min="11021" max="11021" width="12.28515625" style="3" customWidth="1"/>
    <col min="11022" max="11023" width="3" style="3" customWidth="1"/>
    <col min="11024" max="11025" width="12.7109375" style="3" customWidth="1"/>
    <col min="11026" max="11265" width="11.42578125" style="3"/>
    <col min="11266" max="11266" width="30.140625" style="3" bestFit="1" customWidth="1"/>
    <col min="11267" max="11267" width="10.140625" style="3" customWidth="1"/>
    <col min="11268" max="11268" width="1.42578125" style="3" customWidth="1"/>
    <col min="11269" max="11269" width="11.7109375" style="3" customWidth="1"/>
    <col min="11270" max="11270" width="1.42578125" style="3" customWidth="1"/>
    <col min="11271" max="11271" width="11.7109375" style="3" customWidth="1"/>
    <col min="11272" max="11272" width="0.85546875" style="3" customWidth="1"/>
    <col min="11273" max="11273" width="11.7109375" style="3" customWidth="1"/>
    <col min="11274" max="11274" width="1.140625" style="3" customWidth="1"/>
    <col min="11275" max="11275" width="12.5703125" style="3" bestFit="1" customWidth="1"/>
    <col min="11276" max="11276" width="1.28515625" style="3" customWidth="1"/>
    <col min="11277" max="11277" width="12.28515625" style="3" customWidth="1"/>
    <col min="11278" max="11279" width="3" style="3" customWidth="1"/>
    <col min="11280" max="11281" width="12.7109375" style="3" customWidth="1"/>
    <col min="11282" max="11521" width="11.42578125" style="3"/>
    <col min="11522" max="11522" width="30.140625" style="3" bestFit="1" customWidth="1"/>
    <col min="11523" max="11523" width="10.140625" style="3" customWidth="1"/>
    <col min="11524" max="11524" width="1.42578125" style="3" customWidth="1"/>
    <col min="11525" max="11525" width="11.7109375" style="3" customWidth="1"/>
    <col min="11526" max="11526" width="1.42578125" style="3" customWidth="1"/>
    <col min="11527" max="11527" width="11.7109375" style="3" customWidth="1"/>
    <col min="11528" max="11528" width="0.85546875" style="3" customWidth="1"/>
    <col min="11529" max="11529" width="11.7109375" style="3" customWidth="1"/>
    <col min="11530" max="11530" width="1.140625" style="3" customWidth="1"/>
    <col min="11531" max="11531" width="12.5703125" style="3" bestFit="1" customWidth="1"/>
    <col min="11532" max="11532" width="1.28515625" style="3" customWidth="1"/>
    <col min="11533" max="11533" width="12.28515625" style="3" customWidth="1"/>
    <col min="11534" max="11535" width="3" style="3" customWidth="1"/>
    <col min="11536" max="11537" width="12.7109375" style="3" customWidth="1"/>
    <col min="11538" max="11777" width="11.42578125" style="3"/>
    <col min="11778" max="11778" width="30.140625" style="3" bestFit="1" customWidth="1"/>
    <col min="11779" max="11779" width="10.140625" style="3" customWidth="1"/>
    <col min="11780" max="11780" width="1.42578125" style="3" customWidth="1"/>
    <col min="11781" max="11781" width="11.7109375" style="3" customWidth="1"/>
    <col min="11782" max="11782" width="1.42578125" style="3" customWidth="1"/>
    <col min="11783" max="11783" width="11.7109375" style="3" customWidth="1"/>
    <col min="11784" max="11784" width="0.85546875" style="3" customWidth="1"/>
    <col min="11785" max="11785" width="11.7109375" style="3" customWidth="1"/>
    <col min="11786" max="11786" width="1.140625" style="3" customWidth="1"/>
    <col min="11787" max="11787" width="12.5703125" style="3" bestFit="1" customWidth="1"/>
    <col min="11788" max="11788" width="1.28515625" style="3" customWidth="1"/>
    <col min="11789" max="11789" width="12.28515625" style="3" customWidth="1"/>
    <col min="11790" max="11791" width="3" style="3" customWidth="1"/>
    <col min="11792" max="11793" width="12.7109375" style="3" customWidth="1"/>
    <col min="11794" max="12033" width="11.42578125" style="3"/>
    <col min="12034" max="12034" width="30.140625" style="3" bestFit="1" customWidth="1"/>
    <col min="12035" max="12035" width="10.140625" style="3" customWidth="1"/>
    <col min="12036" max="12036" width="1.42578125" style="3" customWidth="1"/>
    <col min="12037" max="12037" width="11.7109375" style="3" customWidth="1"/>
    <col min="12038" max="12038" width="1.42578125" style="3" customWidth="1"/>
    <col min="12039" max="12039" width="11.7109375" style="3" customWidth="1"/>
    <col min="12040" max="12040" width="0.85546875" style="3" customWidth="1"/>
    <col min="12041" max="12041" width="11.7109375" style="3" customWidth="1"/>
    <col min="12042" max="12042" width="1.140625" style="3" customWidth="1"/>
    <col min="12043" max="12043" width="12.5703125" style="3" bestFit="1" customWidth="1"/>
    <col min="12044" max="12044" width="1.28515625" style="3" customWidth="1"/>
    <col min="12045" max="12045" width="12.28515625" style="3" customWidth="1"/>
    <col min="12046" max="12047" width="3" style="3" customWidth="1"/>
    <col min="12048" max="12049" width="12.7109375" style="3" customWidth="1"/>
    <col min="12050" max="12289" width="11.42578125" style="3"/>
    <col min="12290" max="12290" width="30.140625" style="3" bestFit="1" customWidth="1"/>
    <col min="12291" max="12291" width="10.140625" style="3" customWidth="1"/>
    <col min="12292" max="12292" width="1.42578125" style="3" customWidth="1"/>
    <col min="12293" max="12293" width="11.7109375" style="3" customWidth="1"/>
    <col min="12294" max="12294" width="1.42578125" style="3" customWidth="1"/>
    <col min="12295" max="12295" width="11.7109375" style="3" customWidth="1"/>
    <col min="12296" max="12296" width="0.85546875" style="3" customWidth="1"/>
    <col min="12297" max="12297" width="11.7109375" style="3" customWidth="1"/>
    <col min="12298" max="12298" width="1.140625" style="3" customWidth="1"/>
    <col min="12299" max="12299" width="12.5703125" style="3" bestFit="1" customWidth="1"/>
    <col min="12300" max="12300" width="1.28515625" style="3" customWidth="1"/>
    <col min="12301" max="12301" width="12.28515625" style="3" customWidth="1"/>
    <col min="12302" max="12303" width="3" style="3" customWidth="1"/>
    <col min="12304" max="12305" width="12.7109375" style="3" customWidth="1"/>
    <col min="12306" max="12545" width="11.42578125" style="3"/>
    <col min="12546" max="12546" width="30.140625" style="3" bestFit="1" customWidth="1"/>
    <col min="12547" max="12547" width="10.140625" style="3" customWidth="1"/>
    <col min="12548" max="12548" width="1.42578125" style="3" customWidth="1"/>
    <col min="12549" max="12549" width="11.7109375" style="3" customWidth="1"/>
    <col min="12550" max="12550" width="1.42578125" style="3" customWidth="1"/>
    <col min="12551" max="12551" width="11.7109375" style="3" customWidth="1"/>
    <col min="12552" max="12552" width="0.85546875" style="3" customWidth="1"/>
    <col min="12553" max="12553" width="11.7109375" style="3" customWidth="1"/>
    <col min="12554" max="12554" width="1.140625" style="3" customWidth="1"/>
    <col min="12555" max="12555" width="12.5703125" style="3" bestFit="1" customWidth="1"/>
    <col min="12556" max="12556" width="1.28515625" style="3" customWidth="1"/>
    <col min="12557" max="12557" width="12.28515625" style="3" customWidth="1"/>
    <col min="12558" max="12559" width="3" style="3" customWidth="1"/>
    <col min="12560" max="12561" width="12.7109375" style="3" customWidth="1"/>
    <col min="12562" max="12801" width="11.42578125" style="3"/>
    <col min="12802" max="12802" width="30.140625" style="3" bestFit="1" customWidth="1"/>
    <col min="12803" max="12803" width="10.140625" style="3" customWidth="1"/>
    <col min="12804" max="12804" width="1.42578125" style="3" customWidth="1"/>
    <col min="12805" max="12805" width="11.7109375" style="3" customWidth="1"/>
    <col min="12806" max="12806" width="1.42578125" style="3" customWidth="1"/>
    <col min="12807" max="12807" width="11.7109375" style="3" customWidth="1"/>
    <col min="12808" max="12808" width="0.85546875" style="3" customWidth="1"/>
    <col min="12809" max="12809" width="11.7109375" style="3" customWidth="1"/>
    <col min="12810" max="12810" width="1.140625" style="3" customWidth="1"/>
    <col min="12811" max="12811" width="12.5703125" style="3" bestFit="1" customWidth="1"/>
    <col min="12812" max="12812" width="1.28515625" style="3" customWidth="1"/>
    <col min="12813" max="12813" width="12.28515625" style="3" customWidth="1"/>
    <col min="12814" max="12815" width="3" style="3" customWidth="1"/>
    <col min="12816" max="12817" width="12.7109375" style="3" customWidth="1"/>
    <col min="12818" max="13057" width="11.42578125" style="3"/>
    <col min="13058" max="13058" width="30.140625" style="3" bestFit="1" customWidth="1"/>
    <col min="13059" max="13059" width="10.140625" style="3" customWidth="1"/>
    <col min="13060" max="13060" width="1.42578125" style="3" customWidth="1"/>
    <col min="13061" max="13061" width="11.7109375" style="3" customWidth="1"/>
    <col min="13062" max="13062" width="1.42578125" style="3" customWidth="1"/>
    <col min="13063" max="13063" width="11.7109375" style="3" customWidth="1"/>
    <col min="13064" max="13064" width="0.85546875" style="3" customWidth="1"/>
    <col min="13065" max="13065" width="11.7109375" style="3" customWidth="1"/>
    <col min="13066" max="13066" width="1.140625" style="3" customWidth="1"/>
    <col min="13067" max="13067" width="12.5703125" style="3" bestFit="1" customWidth="1"/>
    <col min="13068" max="13068" width="1.28515625" style="3" customWidth="1"/>
    <col min="13069" max="13069" width="12.28515625" style="3" customWidth="1"/>
    <col min="13070" max="13071" width="3" style="3" customWidth="1"/>
    <col min="13072" max="13073" width="12.7109375" style="3" customWidth="1"/>
    <col min="13074" max="13313" width="11.42578125" style="3"/>
    <col min="13314" max="13314" width="30.140625" style="3" bestFit="1" customWidth="1"/>
    <col min="13315" max="13315" width="10.140625" style="3" customWidth="1"/>
    <col min="13316" max="13316" width="1.42578125" style="3" customWidth="1"/>
    <col min="13317" max="13317" width="11.7109375" style="3" customWidth="1"/>
    <col min="13318" max="13318" width="1.42578125" style="3" customWidth="1"/>
    <col min="13319" max="13319" width="11.7109375" style="3" customWidth="1"/>
    <col min="13320" max="13320" width="0.85546875" style="3" customWidth="1"/>
    <col min="13321" max="13321" width="11.7109375" style="3" customWidth="1"/>
    <col min="13322" max="13322" width="1.140625" style="3" customWidth="1"/>
    <col min="13323" max="13323" width="12.5703125" style="3" bestFit="1" customWidth="1"/>
    <col min="13324" max="13324" width="1.28515625" style="3" customWidth="1"/>
    <col min="13325" max="13325" width="12.28515625" style="3" customWidth="1"/>
    <col min="13326" max="13327" width="3" style="3" customWidth="1"/>
    <col min="13328" max="13329" width="12.7109375" style="3" customWidth="1"/>
    <col min="13330" max="13569" width="11.42578125" style="3"/>
    <col min="13570" max="13570" width="30.140625" style="3" bestFit="1" customWidth="1"/>
    <col min="13571" max="13571" width="10.140625" style="3" customWidth="1"/>
    <col min="13572" max="13572" width="1.42578125" style="3" customWidth="1"/>
    <col min="13573" max="13573" width="11.7109375" style="3" customWidth="1"/>
    <col min="13574" max="13574" width="1.42578125" style="3" customWidth="1"/>
    <col min="13575" max="13575" width="11.7109375" style="3" customWidth="1"/>
    <col min="13576" max="13576" width="0.85546875" style="3" customWidth="1"/>
    <col min="13577" max="13577" width="11.7109375" style="3" customWidth="1"/>
    <col min="13578" max="13578" width="1.140625" style="3" customWidth="1"/>
    <col min="13579" max="13579" width="12.5703125" style="3" bestFit="1" customWidth="1"/>
    <col min="13580" max="13580" width="1.28515625" style="3" customWidth="1"/>
    <col min="13581" max="13581" width="12.28515625" style="3" customWidth="1"/>
    <col min="13582" max="13583" width="3" style="3" customWidth="1"/>
    <col min="13584" max="13585" width="12.7109375" style="3" customWidth="1"/>
    <col min="13586" max="13825" width="11.42578125" style="3"/>
    <col min="13826" max="13826" width="30.140625" style="3" bestFit="1" customWidth="1"/>
    <col min="13827" max="13827" width="10.140625" style="3" customWidth="1"/>
    <col min="13828" max="13828" width="1.42578125" style="3" customWidth="1"/>
    <col min="13829" max="13829" width="11.7109375" style="3" customWidth="1"/>
    <col min="13830" max="13830" width="1.42578125" style="3" customWidth="1"/>
    <col min="13831" max="13831" width="11.7109375" style="3" customWidth="1"/>
    <col min="13832" max="13832" width="0.85546875" style="3" customWidth="1"/>
    <col min="13833" max="13833" width="11.7109375" style="3" customWidth="1"/>
    <col min="13834" max="13834" width="1.140625" style="3" customWidth="1"/>
    <col min="13835" max="13835" width="12.5703125" style="3" bestFit="1" customWidth="1"/>
    <col min="13836" max="13836" width="1.28515625" style="3" customWidth="1"/>
    <col min="13837" max="13837" width="12.28515625" style="3" customWidth="1"/>
    <col min="13838" max="13839" width="3" style="3" customWidth="1"/>
    <col min="13840" max="13841" width="12.7109375" style="3" customWidth="1"/>
    <col min="13842" max="14081" width="11.42578125" style="3"/>
    <col min="14082" max="14082" width="30.140625" style="3" bestFit="1" customWidth="1"/>
    <col min="14083" max="14083" width="10.140625" style="3" customWidth="1"/>
    <col min="14084" max="14084" width="1.42578125" style="3" customWidth="1"/>
    <col min="14085" max="14085" width="11.7109375" style="3" customWidth="1"/>
    <col min="14086" max="14086" width="1.42578125" style="3" customWidth="1"/>
    <col min="14087" max="14087" width="11.7109375" style="3" customWidth="1"/>
    <col min="14088" max="14088" width="0.85546875" style="3" customWidth="1"/>
    <col min="14089" max="14089" width="11.7109375" style="3" customWidth="1"/>
    <col min="14090" max="14090" width="1.140625" style="3" customWidth="1"/>
    <col min="14091" max="14091" width="12.5703125" style="3" bestFit="1" customWidth="1"/>
    <col min="14092" max="14092" width="1.28515625" style="3" customWidth="1"/>
    <col min="14093" max="14093" width="12.28515625" style="3" customWidth="1"/>
    <col min="14094" max="14095" width="3" style="3" customWidth="1"/>
    <col min="14096" max="14097" width="12.7109375" style="3" customWidth="1"/>
    <col min="14098" max="14337" width="11.42578125" style="3"/>
    <col min="14338" max="14338" width="30.140625" style="3" bestFit="1" customWidth="1"/>
    <col min="14339" max="14339" width="10.140625" style="3" customWidth="1"/>
    <col min="14340" max="14340" width="1.42578125" style="3" customWidth="1"/>
    <col min="14341" max="14341" width="11.7109375" style="3" customWidth="1"/>
    <col min="14342" max="14342" width="1.42578125" style="3" customWidth="1"/>
    <col min="14343" max="14343" width="11.7109375" style="3" customWidth="1"/>
    <col min="14344" max="14344" width="0.85546875" style="3" customWidth="1"/>
    <col min="14345" max="14345" width="11.7109375" style="3" customWidth="1"/>
    <col min="14346" max="14346" width="1.140625" style="3" customWidth="1"/>
    <col min="14347" max="14347" width="12.5703125" style="3" bestFit="1" customWidth="1"/>
    <col min="14348" max="14348" width="1.28515625" style="3" customWidth="1"/>
    <col min="14349" max="14349" width="12.28515625" style="3" customWidth="1"/>
    <col min="14350" max="14351" width="3" style="3" customWidth="1"/>
    <col min="14352" max="14353" width="12.7109375" style="3" customWidth="1"/>
    <col min="14354" max="14593" width="11.42578125" style="3"/>
    <col min="14594" max="14594" width="30.140625" style="3" bestFit="1" customWidth="1"/>
    <col min="14595" max="14595" width="10.140625" style="3" customWidth="1"/>
    <col min="14596" max="14596" width="1.42578125" style="3" customWidth="1"/>
    <col min="14597" max="14597" width="11.7109375" style="3" customWidth="1"/>
    <col min="14598" max="14598" width="1.42578125" style="3" customWidth="1"/>
    <col min="14599" max="14599" width="11.7109375" style="3" customWidth="1"/>
    <col min="14600" max="14600" width="0.85546875" style="3" customWidth="1"/>
    <col min="14601" max="14601" width="11.7109375" style="3" customWidth="1"/>
    <col min="14602" max="14602" width="1.140625" style="3" customWidth="1"/>
    <col min="14603" max="14603" width="12.5703125" style="3" bestFit="1" customWidth="1"/>
    <col min="14604" max="14604" width="1.28515625" style="3" customWidth="1"/>
    <col min="14605" max="14605" width="12.28515625" style="3" customWidth="1"/>
    <col min="14606" max="14607" width="3" style="3" customWidth="1"/>
    <col min="14608" max="14609" width="12.7109375" style="3" customWidth="1"/>
    <col min="14610" max="14849" width="11.42578125" style="3"/>
    <col min="14850" max="14850" width="30.140625" style="3" bestFit="1" customWidth="1"/>
    <col min="14851" max="14851" width="10.140625" style="3" customWidth="1"/>
    <col min="14852" max="14852" width="1.42578125" style="3" customWidth="1"/>
    <col min="14853" max="14853" width="11.7109375" style="3" customWidth="1"/>
    <col min="14854" max="14854" width="1.42578125" style="3" customWidth="1"/>
    <col min="14855" max="14855" width="11.7109375" style="3" customWidth="1"/>
    <col min="14856" max="14856" width="0.85546875" style="3" customWidth="1"/>
    <col min="14857" max="14857" width="11.7109375" style="3" customWidth="1"/>
    <col min="14858" max="14858" width="1.140625" style="3" customWidth="1"/>
    <col min="14859" max="14859" width="12.5703125" style="3" bestFit="1" customWidth="1"/>
    <col min="14860" max="14860" width="1.28515625" style="3" customWidth="1"/>
    <col min="14861" max="14861" width="12.28515625" style="3" customWidth="1"/>
    <col min="14862" max="14863" width="3" style="3" customWidth="1"/>
    <col min="14864" max="14865" width="12.7109375" style="3" customWidth="1"/>
    <col min="14866" max="15105" width="11.42578125" style="3"/>
    <col min="15106" max="15106" width="30.140625" style="3" bestFit="1" customWidth="1"/>
    <col min="15107" max="15107" width="10.140625" style="3" customWidth="1"/>
    <col min="15108" max="15108" width="1.42578125" style="3" customWidth="1"/>
    <col min="15109" max="15109" width="11.7109375" style="3" customWidth="1"/>
    <col min="15110" max="15110" width="1.42578125" style="3" customWidth="1"/>
    <col min="15111" max="15111" width="11.7109375" style="3" customWidth="1"/>
    <col min="15112" max="15112" width="0.85546875" style="3" customWidth="1"/>
    <col min="15113" max="15113" width="11.7109375" style="3" customWidth="1"/>
    <col min="15114" max="15114" width="1.140625" style="3" customWidth="1"/>
    <col min="15115" max="15115" width="12.5703125" style="3" bestFit="1" customWidth="1"/>
    <col min="15116" max="15116" width="1.28515625" style="3" customWidth="1"/>
    <col min="15117" max="15117" width="12.28515625" style="3" customWidth="1"/>
    <col min="15118" max="15119" width="3" style="3" customWidth="1"/>
    <col min="15120" max="15121" width="12.7109375" style="3" customWidth="1"/>
    <col min="15122" max="15361" width="11.42578125" style="3"/>
    <col min="15362" max="15362" width="30.140625" style="3" bestFit="1" customWidth="1"/>
    <col min="15363" max="15363" width="10.140625" style="3" customWidth="1"/>
    <col min="15364" max="15364" width="1.42578125" style="3" customWidth="1"/>
    <col min="15365" max="15365" width="11.7109375" style="3" customWidth="1"/>
    <col min="15366" max="15366" width="1.42578125" style="3" customWidth="1"/>
    <col min="15367" max="15367" width="11.7109375" style="3" customWidth="1"/>
    <col min="15368" max="15368" width="0.85546875" style="3" customWidth="1"/>
    <col min="15369" max="15369" width="11.7109375" style="3" customWidth="1"/>
    <col min="15370" max="15370" width="1.140625" style="3" customWidth="1"/>
    <col min="15371" max="15371" width="12.5703125" style="3" bestFit="1" customWidth="1"/>
    <col min="15372" max="15372" width="1.28515625" style="3" customWidth="1"/>
    <col min="15373" max="15373" width="12.28515625" style="3" customWidth="1"/>
    <col min="15374" max="15375" width="3" style="3" customWidth="1"/>
    <col min="15376" max="15377" width="12.7109375" style="3" customWidth="1"/>
    <col min="15378" max="15617" width="11.42578125" style="3"/>
    <col min="15618" max="15618" width="30.140625" style="3" bestFit="1" customWidth="1"/>
    <col min="15619" max="15619" width="10.140625" style="3" customWidth="1"/>
    <col min="15620" max="15620" width="1.42578125" style="3" customWidth="1"/>
    <col min="15621" max="15621" width="11.7109375" style="3" customWidth="1"/>
    <col min="15622" max="15622" width="1.42578125" style="3" customWidth="1"/>
    <col min="15623" max="15623" width="11.7109375" style="3" customWidth="1"/>
    <col min="15624" max="15624" width="0.85546875" style="3" customWidth="1"/>
    <col min="15625" max="15625" width="11.7109375" style="3" customWidth="1"/>
    <col min="15626" max="15626" width="1.140625" style="3" customWidth="1"/>
    <col min="15627" max="15627" width="12.5703125" style="3" bestFit="1" customWidth="1"/>
    <col min="15628" max="15628" width="1.28515625" style="3" customWidth="1"/>
    <col min="15629" max="15629" width="12.28515625" style="3" customWidth="1"/>
    <col min="15630" max="15631" width="3" style="3" customWidth="1"/>
    <col min="15632" max="15633" width="12.7109375" style="3" customWidth="1"/>
    <col min="15634" max="15873" width="11.42578125" style="3"/>
    <col min="15874" max="15874" width="30.140625" style="3" bestFit="1" customWidth="1"/>
    <col min="15875" max="15875" width="10.140625" style="3" customWidth="1"/>
    <col min="15876" max="15876" width="1.42578125" style="3" customWidth="1"/>
    <col min="15877" max="15877" width="11.7109375" style="3" customWidth="1"/>
    <col min="15878" max="15878" width="1.42578125" style="3" customWidth="1"/>
    <col min="15879" max="15879" width="11.7109375" style="3" customWidth="1"/>
    <col min="15880" max="15880" width="0.85546875" style="3" customWidth="1"/>
    <col min="15881" max="15881" width="11.7109375" style="3" customWidth="1"/>
    <col min="15882" max="15882" width="1.140625" style="3" customWidth="1"/>
    <col min="15883" max="15883" width="12.5703125" style="3" bestFit="1" customWidth="1"/>
    <col min="15884" max="15884" width="1.28515625" style="3" customWidth="1"/>
    <col min="15885" max="15885" width="12.28515625" style="3" customWidth="1"/>
    <col min="15886" max="15887" width="3" style="3" customWidth="1"/>
    <col min="15888" max="15889" width="12.7109375" style="3" customWidth="1"/>
    <col min="15890" max="16129" width="11.42578125" style="3"/>
    <col min="16130" max="16130" width="30.140625" style="3" bestFit="1" customWidth="1"/>
    <col min="16131" max="16131" width="10.140625" style="3" customWidth="1"/>
    <col min="16132" max="16132" width="1.42578125" style="3" customWidth="1"/>
    <col min="16133" max="16133" width="11.7109375" style="3" customWidth="1"/>
    <col min="16134" max="16134" width="1.42578125" style="3" customWidth="1"/>
    <col min="16135" max="16135" width="11.7109375" style="3" customWidth="1"/>
    <col min="16136" max="16136" width="0.85546875" style="3" customWidth="1"/>
    <col min="16137" max="16137" width="11.7109375" style="3" customWidth="1"/>
    <col min="16138" max="16138" width="1.140625" style="3" customWidth="1"/>
    <col min="16139" max="16139" width="12.5703125" style="3" bestFit="1" customWidth="1"/>
    <col min="16140" max="16140" width="1.28515625" style="3" customWidth="1"/>
    <col min="16141" max="16141" width="12.28515625" style="3" customWidth="1"/>
    <col min="16142" max="16143" width="3" style="3" customWidth="1"/>
    <col min="16144" max="16145" width="12.7109375" style="3" customWidth="1"/>
    <col min="16146" max="16384" width="11.42578125" style="3"/>
  </cols>
  <sheetData>
    <row r="1" spans="2:7" x14ac:dyDescent="0.25">
      <c r="B1" s="1" t="s">
        <v>31</v>
      </c>
      <c r="C1" s="2" t="s">
        <v>0</v>
      </c>
      <c r="D1" s="2"/>
      <c r="E1" s="2"/>
      <c r="F1" s="2"/>
      <c r="G1" s="2"/>
    </row>
    <row r="3" spans="2:7" x14ac:dyDescent="0.25">
      <c r="B3" s="4" t="s">
        <v>1</v>
      </c>
      <c r="C3" s="4">
        <v>9000</v>
      </c>
      <c r="D3" s="4"/>
      <c r="E3" s="4"/>
      <c r="F3" s="4"/>
      <c r="G3" s="4"/>
    </row>
    <row r="4" spans="2:7" ht="17.25" customHeight="1" x14ac:dyDescent="0.25">
      <c r="B4" s="4" t="s">
        <v>2</v>
      </c>
      <c r="C4" s="4">
        <v>18</v>
      </c>
      <c r="D4" s="4"/>
      <c r="E4" s="4"/>
      <c r="F4" s="4"/>
      <c r="G4" s="4"/>
    </row>
    <row r="5" spans="2:7" x14ac:dyDescent="0.25">
      <c r="B5" s="4" t="s">
        <v>3</v>
      </c>
      <c r="C5" s="4">
        <v>16</v>
      </c>
      <c r="D5" s="4"/>
      <c r="E5" s="4"/>
      <c r="F5" s="4"/>
      <c r="G5" s="4"/>
    </row>
    <row r="6" spans="2:7" x14ac:dyDescent="0.25">
      <c r="B6" s="4" t="s">
        <v>4</v>
      </c>
      <c r="C6" s="4">
        <v>20000</v>
      </c>
      <c r="D6" s="4"/>
      <c r="E6" s="4"/>
      <c r="F6" s="4"/>
      <c r="G6" s="4"/>
    </row>
    <row r="7" spans="2:7" x14ac:dyDescent="0.25">
      <c r="B7" s="4" t="s">
        <v>5</v>
      </c>
      <c r="C7" s="5">
        <v>0.02</v>
      </c>
      <c r="D7" s="5"/>
      <c r="E7" s="5"/>
      <c r="F7" s="5"/>
      <c r="G7" s="5"/>
    </row>
    <row r="8" spans="2:7" x14ac:dyDescent="0.25">
      <c r="B8" s="4" t="s">
        <v>6</v>
      </c>
      <c r="C8" s="6">
        <v>0.1</v>
      </c>
      <c r="D8" s="4"/>
      <c r="E8" s="6"/>
      <c r="F8" s="4"/>
      <c r="G8" s="6"/>
    </row>
    <row r="9" spans="2:7" x14ac:dyDescent="0.25">
      <c r="B9" s="4"/>
      <c r="C9" s="4"/>
      <c r="D9" s="4"/>
      <c r="E9" s="4"/>
      <c r="F9" s="4"/>
      <c r="G9" s="4"/>
    </row>
    <row r="10" spans="2:7" x14ac:dyDescent="0.25">
      <c r="B10" s="3" t="s">
        <v>7</v>
      </c>
      <c r="C10" s="3">
        <f>+C3*C4</f>
        <v>162000</v>
      </c>
      <c r="D10" s="3"/>
      <c r="E10" s="3" t="s">
        <v>8</v>
      </c>
      <c r="F10" s="3"/>
    </row>
    <row r="11" spans="2:7" x14ac:dyDescent="0.25">
      <c r="B11" s="3" t="s">
        <v>9</v>
      </c>
      <c r="C11" s="3">
        <f>+C5*C3</f>
        <v>144000</v>
      </c>
      <c r="D11" s="3"/>
      <c r="E11" s="3" t="s">
        <v>10</v>
      </c>
      <c r="F11" s="3"/>
    </row>
    <row r="12" spans="2:7" x14ac:dyDescent="0.25">
      <c r="B12" s="4" t="s">
        <v>4</v>
      </c>
      <c r="C12" s="4">
        <f>+C6</f>
        <v>20000</v>
      </c>
      <c r="D12" s="4"/>
      <c r="E12" s="4" t="s">
        <v>11</v>
      </c>
      <c r="F12" s="4"/>
      <c r="G12" s="4"/>
    </row>
    <row r="13" spans="2:7" x14ac:dyDescent="0.25">
      <c r="B13" s="3" t="s">
        <v>12</v>
      </c>
      <c r="C13" s="3">
        <f>+C10-C11-C12</f>
        <v>-2000</v>
      </c>
      <c r="D13" s="3"/>
      <c r="E13" s="3" t="s">
        <v>13</v>
      </c>
      <c r="F13" s="3"/>
    </row>
    <row r="14" spans="2:7" x14ac:dyDescent="0.25">
      <c r="B14" s="3" t="s">
        <v>14</v>
      </c>
      <c r="C14" s="3">
        <f>+C13*0.35</f>
        <v>-700</v>
      </c>
      <c r="D14" s="3"/>
      <c r="E14" s="3" t="s">
        <v>15</v>
      </c>
      <c r="F14" s="3"/>
    </row>
    <row r="15" spans="2:7" x14ac:dyDescent="0.25">
      <c r="B15" s="3" t="s">
        <v>16</v>
      </c>
      <c r="C15" s="3">
        <f>+C13-C14</f>
        <v>-1300</v>
      </c>
      <c r="D15" s="3"/>
      <c r="E15" s="3" t="s">
        <v>17</v>
      </c>
      <c r="F15" s="3"/>
    </row>
    <row r="16" spans="2:7" x14ac:dyDescent="0.25">
      <c r="C16" s="3"/>
      <c r="D16" s="3"/>
      <c r="E16" s="3"/>
      <c r="F16" s="3"/>
    </row>
    <row r="17" spans="2:19" x14ac:dyDescent="0.25">
      <c r="E17" s="7">
        <v>1</v>
      </c>
      <c r="G17" s="3">
        <v>2</v>
      </c>
      <c r="I17" s="3">
        <v>3</v>
      </c>
      <c r="K17" s="3">
        <v>4</v>
      </c>
      <c r="P17" s="4"/>
      <c r="Q17" s="8"/>
      <c r="R17" s="8"/>
      <c r="S17" s="8"/>
    </row>
    <row r="18" spans="2:19" x14ac:dyDescent="0.25">
      <c r="B18" s="4" t="s">
        <v>18</v>
      </c>
      <c r="C18" s="8" t="s">
        <v>19</v>
      </c>
      <c r="D18" s="8"/>
      <c r="E18" s="8" t="s">
        <v>20</v>
      </c>
      <c r="F18" s="8"/>
      <c r="G18" s="8" t="s">
        <v>21</v>
      </c>
      <c r="H18" s="8"/>
      <c r="I18" s="8" t="s">
        <v>22</v>
      </c>
      <c r="J18" s="8"/>
      <c r="K18" s="8" t="s">
        <v>23</v>
      </c>
      <c r="P18" s="4"/>
      <c r="Q18" s="8"/>
      <c r="R18" s="8"/>
      <c r="S18" s="8"/>
    </row>
    <row r="19" spans="2:19" x14ac:dyDescent="0.25">
      <c r="B19" s="4" t="s">
        <v>24</v>
      </c>
      <c r="C19" s="8"/>
      <c r="D19" s="8"/>
      <c r="E19" s="9">
        <f>+C15</f>
        <v>-1300</v>
      </c>
      <c r="F19" s="10"/>
      <c r="G19" s="9">
        <f>+E19*(1+$C$7)</f>
        <v>-1326</v>
      </c>
      <c r="H19" s="9">
        <f>+F19*(1+$C$7)</f>
        <v>0</v>
      </c>
      <c r="I19" s="9">
        <f>+G19*(1+$C$7)</f>
        <v>-1352.52</v>
      </c>
      <c r="J19" s="9">
        <f>+H19*(1+$C$7)</f>
        <v>0</v>
      </c>
      <c r="K19" s="9">
        <f>+I19*(1+$C$7)</f>
        <v>-1379.5704000000001</v>
      </c>
      <c r="P19" s="4"/>
      <c r="Q19" s="8"/>
      <c r="R19" s="8"/>
      <c r="S19" s="8"/>
    </row>
    <row r="20" spans="2:19" x14ac:dyDescent="0.25">
      <c r="B20" s="4" t="s">
        <v>25</v>
      </c>
      <c r="C20" s="8"/>
      <c r="D20" s="8"/>
      <c r="E20" s="8" t="s">
        <v>26</v>
      </c>
      <c r="F20" s="8"/>
      <c r="G20" s="8" t="s">
        <v>27</v>
      </c>
      <c r="H20" s="8"/>
      <c r="I20" s="8" t="s">
        <v>28</v>
      </c>
      <c r="J20" s="8"/>
      <c r="K20" s="8" t="s">
        <v>29</v>
      </c>
      <c r="P20" s="4"/>
      <c r="Q20" s="8"/>
      <c r="R20" s="8"/>
      <c r="S20" s="8"/>
    </row>
    <row r="21" spans="2:19" x14ac:dyDescent="0.25">
      <c r="B21" s="4" t="s">
        <v>30</v>
      </c>
      <c r="C21" s="10">
        <f>SUM(E21:K21)</f>
        <v>-4236.1193907519964</v>
      </c>
      <c r="D21" s="8"/>
      <c r="E21" s="10">
        <f>+E19/(1+$C$8)^E17</f>
        <v>-1181.8181818181818</v>
      </c>
      <c r="F21" s="8"/>
      <c r="G21" s="10">
        <f>+G19/(1+$C$8)^G17</f>
        <v>-1095.8677685950411</v>
      </c>
      <c r="H21" s="8"/>
      <c r="I21" s="10">
        <f>+I19/(1+$C$8)^I17</f>
        <v>-1016.1682945154016</v>
      </c>
      <c r="J21" s="8"/>
      <c r="K21" s="10">
        <f>+K19/(1+$C$8)^K17</f>
        <v>-942.26514582337245</v>
      </c>
      <c r="L21" s="11"/>
      <c r="P21" s="4"/>
      <c r="Q21" s="8"/>
      <c r="R21" s="8"/>
      <c r="S21" s="8"/>
    </row>
    <row r="22" spans="2:19" x14ac:dyDescent="0.25">
      <c r="B22" s="4"/>
      <c r="C22" s="10">
        <v>5</v>
      </c>
      <c r="D22" s="8"/>
      <c r="E22" s="8"/>
      <c r="F22" s="8"/>
      <c r="G22" s="8"/>
      <c r="H22" s="4"/>
      <c r="I22" s="8"/>
      <c r="J22" s="4"/>
      <c r="K22" s="8"/>
      <c r="P22" s="4"/>
      <c r="Q22" s="8"/>
      <c r="R22" s="8"/>
      <c r="S22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99"/>
  <sheetViews>
    <sheetView workbookViewId="0">
      <selection activeCell="P5" sqref="P5"/>
    </sheetView>
  </sheetViews>
  <sheetFormatPr baseColWidth="10" defaultRowHeight="15.75" x14ac:dyDescent="0.25"/>
  <cols>
    <col min="1" max="1" width="11.42578125" style="3"/>
    <col min="2" max="2" width="30.140625" style="3" bestFit="1" customWidth="1"/>
    <col min="3" max="3" width="12.42578125" style="7" customWidth="1"/>
    <col min="4" max="4" width="1.42578125" style="7" customWidth="1"/>
    <col min="5" max="5" width="12.42578125" style="7" customWidth="1"/>
    <col min="6" max="6" width="1.42578125" style="7" customWidth="1"/>
    <col min="7" max="7" width="12.42578125" style="3" customWidth="1"/>
    <col min="8" max="8" width="1.5703125" style="3" customWidth="1"/>
    <col min="9" max="9" width="12.42578125" style="3" customWidth="1"/>
    <col min="10" max="10" width="1.140625" style="3" customWidth="1"/>
    <col min="11" max="11" width="12.42578125" style="3" customWidth="1"/>
    <col min="12" max="12" width="1.28515625" style="3" customWidth="1"/>
    <col min="13" max="13" width="12.28515625" style="3" customWidth="1"/>
    <col min="14" max="15" width="3" style="3" customWidth="1"/>
    <col min="16" max="17" width="12.7109375" style="3" customWidth="1"/>
    <col min="18" max="257" width="11.42578125" style="3"/>
    <col min="258" max="258" width="30.140625" style="3" bestFit="1" customWidth="1"/>
    <col min="259" max="259" width="10.140625" style="3" customWidth="1"/>
    <col min="260" max="260" width="1.42578125" style="3" customWidth="1"/>
    <col min="261" max="261" width="11.7109375" style="3" customWidth="1"/>
    <col min="262" max="262" width="1.42578125" style="3" customWidth="1"/>
    <col min="263" max="263" width="11.7109375" style="3" customWidth="1"/>
    <col min="264" max="264" width="0.85546875" style="3" customWidth="1"/>
    <col min="265" max="265" width="11.7109375" style="3" customWidth="1"/>
    <col min="266" max="266" width="1.140625" style="3" customWidth="1"/>
    <col min="267" max="267" width="12.5703125" style="3" bestFit="1" customWidth="1"/>
    <col min="268" max="268" width="1.28515625" style="3" customWidth="1"/>
    <col min="269" max="269" width="12.28515625" style="3" customWidth="1"/>
    <col min="270" max="271" width="3" style="3" customWidth="1"/>
    <col min="272" max="273" width="12.7109375" style="3" customWidth="1"/>
    <col min="274" max="513" width="11.42578125" style="3"/>
    <col min="514" max="514" width="30.140625" style="3" bestFit="1" customWidth="1"/>
    <col min="515" max="515" width="10.140625" style="3" customWidth="1"/>
    <col min="516" max="516" width="1.42578125" style="3" customWidth="1"/>
    <col min="517" max="517" width="11.7109375" style="3" customWidth="1"/>
    <col min="518" max="518" width="1.42578125" style="3" customWidth="1"/>
    <col min="519" max="519" width="11.7109375" style="3" customWidth="1"/>
    <col min="520" max="520" width="0.85546875" style="3" customWidth="1"/>
    <col min="521" max="521" width="11.7109375" style="3" customWidth="1"/>
    <col min="522" max="522" width="1.140625" style="3" customWidth="1"/>
    <col min="523" max="523" width="12.5703125" style="3" bestFit="1" customWidth="1"/>
    <col min="524" max="524" width="1.28515625" style="3" customWidth="1"/>
    <col min="525" max="525" width="12.28515625" style="3" customWidth="1"/>
    <col min="526" max="527" width="3" style="3" customWidth="1"/>
    <col min="528" max="529" width="12.7109375" style="3" customWidth="1"/>
    <col min="530" max="769" width="11.42578125" style="3"/>
    <col min="770" max="770" width="30.140625" style="3" bestFit="1" customWidth="1"/>
    <col min="771" max="771" width="10.140625" style="3" customWidth="1"/>
    <col min="772" max="772" width="1.42578125" style="3" customWidth="1"/>
    <col min="773" max="773" width="11.7109375" style="3" customWidth="1"/>
    <col min="774" max="774" width="1.42578125" style="3" customWidth="1"/>
    <col min="775" max="775" width="11.7109375" style="3" customWidth="1"/>
    <col min="776" max="776" width="0.85546875" style="3" customWidth="1"/>
    <col min="777" max="777" width="11.7109375" style="3" customWidth="1"/>
    <col min="778" max="778" width="1.140625" style="3" customWidth="1"/>
    <col min="779" max="779" width="12.5703125" style="3" bestFit="1" customWidth="1"/>
    <col min="780" max="780" width="1.28515625" style="3" customWidth="1"/>
    <col min="781" max="781" width="12.28515625" style="3" customWidth="1"/>
    <col min="782" max="783" width="3" style="3" customWidth="1"/>
    <col min="784" max="785" width="12.7109375" style="3" customWidth="1"/>
    <col min="786" max="1025" width="11.42578125" style="3"/>
    <col min="1026" max="1026" width="30.140625" style="3" bestFit="1" customWidth="1"/>
    <col min="1027" max="1027" width="10.140625" style="3" customWidth="1"/>
    <col min="1028" max="1028" width="1.42578125" style="3" customWidth="1"/>
    <col min="1029" max="1029" width="11.7109375" style="3" customWidth="1"/>
    <col min="1030" max="1030" width="1.42578125" style="3" customWidth="1"/>
    <col min="1031" max="1031" width="11.7109375" style="3" customWidth="1"/>
    <col min="1032" max="1032" width="0.85546875" style="3" customWidth="1"/>
    <col min="1033" max="1033" width="11.7109375" style="3" customWidth="1"/>
    <col min="1034" max="1034" width="1.140625" style="3" customWidth="1"/>
    <col min="1035" max="1035" width="12.5703125" style="3" bestFit="1" customWidth="1"/>
    <col min="1036" max="1036" width="1.28515625" style="3" customWidth="1"/>
    <col min="1037" max="1037" width="12.28515625" style="3" customWidth="1"/>
    <col min="1038" max="1039" width="3" style="3" customWidth="1"/>
    <col min="1040" max="1041" width="12.7109375" style="3" customWidth="1"/>
    <col min="1042" max="1281" width="11.42578125" style="3"/>
    <col min="1282" max="1282" width="30.140625" style="3" bestFit="1" customWidth="1"/>
    <col min="1283" max="1283" width="10.140625" style="3" customWidth="1"/>
    <col min="1284" max="1284" width="1.42578125" style="3" customWidth="1"/>
    <col min="1285" max="1285" width="11.7109375" style="3" customWidth="1"/>
    <col min="1286" max="1286" width="1.42578125" style="3" customWidth="1"/>
    <col min="1287" max="1287" width="11.7109375" style="3" customWidth="1"/>
    <col min="1288" max="1288" width="0.85546875" style="3" customWidth="1"/>
    <col min="1289" max="1289" width="11.7109375" style="3" customWidth="1"/>
    <col min="1290" max="1290" width="1.140625" style="3" customWidth="1"/>
    <col min="1291" max="1291" width="12.5703125" style="3" bestFit="1" customWidth="1"/>
    <col min="1292" max="1292" width="1.28515625" style="3" customWidth="1"/>
    <col min="1293" max="1293" width="12.28515625" style="3" customWidth="1"/>
    <col min="1294" max="1295" width="3" style="3" customWidth="1"/>
    <col min="1296" max="1297" width="12.7109375" style="3" customWidth="1"/>
    <col min="1298" max="1537" width="11.42578125" style="3"/>
    <col min="1538" max="1538" width="30.140625" style="3" bestFit="1" customWidth="1"/>
    <col min="1539" max="1539" width="10.140625" style="3" customWidth="1"/>
    <col min="1540" max="1540" width="1.42578125" style="3" customWidth="1"/>
    <col min="1541" max="1541" width="11.7109375" style="3" customWidth="1"/>
    <col min="1542" max="1542" width="1.42578125" style="3" customWidth="1"/>
    <col min="1543" max="1543" width="11.7109375" style="3" customWidth="1"/>
    <col min="1544" max="1544" width="0.85546875" style="3" customWidth="1"/>
    <col min="1545" max="1545" width="11.7109375" style="3" customWidth="1"/>
    <col min="1546" max="1546" width="1.140625" style="3" customWidth="1"/>
    <col min="1547" max="1547" width="12.5703125" style="3" bestFit="1" customWidth="1"/>
    <col min="1548" max="1548" width="1.28515625" style="3" customWidth="1"/>
    <col min="1549" max="1549" width="12.28515625" style="3" customWidth="1"/>
    <col min="1550" max="1551" width="3" style="3" customWidth="1"/>
    <col min="1552" max="1553" width="12.7109375" style="3" customWidth="1"/>
    <col min="1554" max="1793" width="11.42578125" style="3"/>
    <col min="1794" max="1794" width="30.140625" style="3" bestFit="1" customWidth="1"/>
    <col min="1795" max="1795" width="10.140625" style="3" customWidth="1"/>
    <col min="1796" max="1796" width="1.42578125" style="3" customWidth="1"/>
    <col min="1797" max="1797" width="11.7109375" style="3" customWidth="1"/>
    <col min="1798" max="1798" width="1.42578125" style="3" customWidth="1"/>
    <col min="1799" max="1799" width="11.7109375" style="3" customWidth="1"/>
    <col min="1800" max="1800" width="0.85546875" style="3" customWidth="1"/>
    <col min="1801" max="1801" width="11.7109375" style="3" customWidth="1"/>
    <col min="1802" max="1802" width="1.140625" style="3" customWidth="1"/>
    <col min="1803" max="1803" width="12.5703125" style="3" bestFit="1" customWidth="1"/>
    <col min="1804" max="1804" width="1.28515625" style="3" customWidth="1"/>
    <col min="1805" max="1805" width="12.28515625" style="3" customWidth="1"/>
    <col min="1806" max="1807" width="3" style="3" customWidth="1"/>
    <col min="1808" max="1809" width="12.7109375" style="3" customWidth="1"/>
    <col min="1810" max="2049" width="11.42578125" style="3"/>
    <col min="2050" max="2050" width="30.140625" style="3" bestFit="1" customWidth="1"/>
    <col min="2051" max="2051" width="10.140625" style="3" customWidth="1"/>
    <col min="2052" max="2052" width="1.42578125" style="3" customWidth="1"/>
    <col min="2053" max="2053" width="11.7109375" style="3" customWidth="1"/>
    <col min="2054" max="2054" width="1.42578125" style="3" customWidth="1"/>
    <col min="2055" max="2055" width="11.7109375" style="3" customWidth="1"/>
    <col min="2056" max="2056" width="0.85546875" style="3" customWidth="1"/>
    <col min="2057" max="2057" width="11.7109375" style="3" customWidth="1"/>
    <col min="2058" max="2058" width="1.140625" style="3" customWidth="1"/>
    <col min="2059" max="2059" width="12.5703125" style="3" bestFit="1" customWidth="1"/>
    <col min="2060" max="2060" width="1.28515625" style="3" customWidth="1"/>
    <col min="2061" max="2061" width="12.28515625" style="3" customWidth="1"/>
    <col min="2062" max="2063" width="3" style="3" customWidth="1"/>
    <col min="2064" max="2065" width="12.7109375" style="3" customWidth="1"/>
    <col min="2066" max="2305" width="11.42578125" style="3"/>
    <col min="2306" max="2306" width="30.140625" style="3" bestFit="1" customWidth="1"/>
    <col min="2307" max="2307" width="10.140625" style="3" customWidth="1"/>
    <col min="2308" max="2308" width="1.42578125" style="3" customWidth="1"/>
    <col min="2309" max="2309" width="11.7109375" style="3" customWidth="1"/>
    <col min="2310" max="2310" width="1.42578125" style="3" customWidth="1"/>
    <col min="2311" max="2311" width="11.7109375" style="3" customWidth="1"/>
    <col min="2312" max="2312" width="0.85546875" style="3" customWidth="1"/>
    <col min="2313" max="2313" width="11.7109375" style="3" customWidth="1"/>
    <col min="2314" max="2314" width="1.140625" style="3" customWidth="1"/>
    <col min="2315" max="2315" width="12.5703125" style="3" bestFit="1" customWidth="1"/>
    <col min="2316" max="2316" width="1.28515625" style="3" customWidth="1"/>
    <col min="2317" max="2317" width="12.28515625" style="3" customWidth="1"/>
    <col min="2318" max="2319" width="3" style="3" customWidth="1"/>
    <col min="2320" max="2321" width="12.7109375" style="3" customWidth="1"/>
    <col min="2322" max="2561" width="11.42578125" style="3"/>
    <col min="2562" max="2562" width="30.140625" style="3" bestFit="1" customWidth="1"/>
    <col min="2563" max="2563" width="10.140625" style="3" customWidth="1"/>
    <col min="2564" max="2564" width="1.42578125" style="3" customWidth="1"/>
    <col min="2565" max="2565" width="11.7109375" style="3" customWidth="1"/>
    <col min="2566" max="2566" width="1.42578125" style="3" customWidth="1"/>
    <col min="2567" max="2567" width="11.7109375" style="3" customWidth="1"/>
    <col min="2568" max="2568" width="0.85546875" style="3" customWidth="1"/>
    <col min="2569" max="2569" width="11.7109375" style="3" customWidth="1"/>
    <col min="2570" max="2570" width="1.140625" style="3" customWidth="1"/>
    <col min="2571" max="2571" width="12.5703125" style="3" bestFit="1" customWidth="1"/>
    <col min="2572" max="2572" width="1.28515625" style="3" customWidth="1"/>
    <col min="2573" max="2573" width="12.28515625" style="3" customWidth="1"/>
    <col min="2574" max="2575" width="3" style="3" customWidth="1"/>
    <col min="2576" max="2577" width="12.7109375" style="3" customWidth="1"/>
    <col min="2578" max="2817" width="11.42578125" style="3"/>
    <col min="2818" max="2818" width="30.140625" style="3" bestFit="1" customWidth="1"/>
    <col min="2819" max="2819" width="10.140625" style="3" customWidth="1"/>
    <col min="2820" max="2820" width="1.42578125" style="3" customWidth="1"/>
    <col min="2821" max="2821" width="11.7109375" style="3" customWidth="1"/>
    <col min="2822" max="2822" width="1.42578125" style="3" customWidth="1"/>
    <col min="2823" max="2823" width="11.7109375" style="3" customWidth="1"/>
    <col min="2824" max="2824" width="0.85546875" style="3" customWidth="1"/>
    <col min="2825" max="2825" width="11.7109375" style="3" customWidth="1"/>
    <col min="2826" max="2826" width="1.140625" style="3" customWidth="1"/>
    <col min="2827" max="2827" width="12.5703125" style="3" bestFit="1" customWidth="1"/>
    <col min="2828" max="2828" width="1.28515625" style="3" customWidth="1"/>
    <col min="2829" max="2829" width="12.28515625" style="3" customWidth="1"/>
    <col min="2830" max="2831" width="3" style="3" customWidth="1"/>
    <col min="2832" max="2833" width="12.7109375" style="3" customWidth="1"/>
    <col min="2834" max="3073" width="11.42578125" style="3"/>
    <col min="3074" max="3074" width="30.140625" style="3" bestFit="1" customWidth="1"/>
    <col min="3075" max="3075" width="10.140625" style="3" customWidth="1"/>
    <col min="3076" max="3076" width="1.42578125" style="3" customWidth="1"/>
    <col min="3077" max="3077" width="11.7109375" style="3" customWidth="1"/>
    <col min="3078" max="3078" width="1.42578125" style="3" customWidth="1"/>
    <col min="3079" max="3079" width="11.7109375" style="3" customWidth="1"/>
    <col min="3080" max="3080" width="0.85546875" style="3" customWidth="1"/>
    <col min="3081" max="3081" width="11.7109375" style="3" customWidth="1"/>
    <col min="3082" max="3082" width="1.140625" style="3" customWidth="1"/>
    <col min="3083" max="3083" width="12.5703125" style="3" bestFit="1" customWidth="1"/>
    <col min="3084" max="3084" width="1.28515625" style="3" customWidth="1"/>
    <col min="3085" max="3085" width="12.28515625" style="3" customWidth="1"/>
    <col min="3086" max="3087" width="3" style="3" customWidth="1"/>
    <col min="3088" max="3089" width="12.7109375" style="3" customWidth="1"/>
    <col min="3090" max="3329" width="11.42578125" style="3"/>
    <col min="3330" max="3330" width="30.140625" style="3" bestFit="1" customWidth="1"/>
    <col min="3331" max="3331" width="10.140625" style="3" customWidth="1"/>
    <col min="3332" max="3332" width="1.42578125" style="3" customWidth="1"/>
    <col min="3333" max="3333" width="11.7109375" style="3" customWidth="1"/>
    <col min="3334" max="3334" width="1.42578125" style="3" customWidth="1"/>
    <col min="3335" max="3335" width="11.7109375" style="3" customWidth="1"/>
    <col min="3336" max="3336" width="0.85546875" style="3" customWidth="1"/>
    <col min="3337" max="3337" width="11.7109375" style="3" customWidth="1"/>
    <col min="3338" max="3338" width="1.140625" style="3" customWidth="1"/>
    <col min="3339" max="3339" width="12.5703125" style="3" bestFit="1" customWidth="1"/>
    <col min="3340" max="3340" width="1.28515625" style="3" customWidth="1"/>
    <col min="3341" max="3341" width="12.28515625" style="3" customWidth="1"/>
    <col min="3342" max="3343" width="3" style="3" customWidth="1"/>
    <col min="3344" max="3345" width="12.7109375" style="3" customWidth="1"/>
    <col min="3346" max="3585" width="11.42578125" style="3"/>
    <col min="3586" max="3586" width="30.140625" style="3" bestFit="1" customWidth="1"/>
    <col min="3587" max="3587" width="10.140625" style="3" customWidth="1"/>
    <col min="3588" max="3588" width="1.42578125" style="3" customWidth="1"/>
    <col min="3589" max="3589" width="11.7109375" style="3" customWidth="1"/>
    <col min="3590" max="3590" width="1.42578125" style="3" customWidth="1"/>
    <col min="3591" max="3591" width="11.7109375" style="3" customWidth="1"/>
    <col min="3592" max="3592" width="0.85546875" style="3" customWidth="1"/>
    <col min="3593" max="3593" width="11.7109375" style="3" customWidth="1"/>
    <col min="3594" max="3594" width="1.140625" style="3" customWidth="1"/>
    <col min="3595" max="3595" width="12.5703125" style="3" bestFit="1" customWidth="1"/>
    <col min="3596" max="3596" width="1.28515625" style="3" customWidth="1"/>
    <col min="3597" max="3597" width="12.28515625" style="3" customWidth="1"/>
    <col min="3598" max="3599" width="3" style="3" customWidth="1"/>
    <col min="3600" max="3601" width="12.7109375" style="3" customWidth="1"/>
    <col min="3602" max="3841" width="11.42578125" style="3"/>
    <col min="3842" max="3842" width="30.140625" style="3" bestFit="1" customWidth="1"/>
    <col min="3843" max="3843" width="10.140625" style="3" customWidth="1"/>
    <col min="3844" max="3844" width="1.42578125" style="3" customWidth="1"/>
    <col min="3845" max="3845" width="11.7109375" style="3" customWidth="1"/>
    <col min="3846" max="3846" width="1.42578125" style="3" customWidth="1"/>
    <col min="3847" max="3847" width="11.7109375" style="3" customWidth="1"/>
    <col min="3848" max="3848" width="0.85546875" style="3" customWidth="1"/>
    <col min="3849" max="3849" width="11.7109375" style="3" customWidth="1"/>
    <col min="3850" max="3850" width="1.140625" style="3" customWidth="1"/>
    <col min="3851" max="3851" width="12.5703125" style="3" bestFit="1" customWidth="1"/>
    <col min="3852" max="3852" width="1.28515625" style="3" customWidth="1"/>
    <col min="3853" max="3853" width="12.28515625" style="3" customWidth="1"/>
    <col min="3854" max="3855" width="3" style="3" customWidth="1"/>
    <col min="3856" max="3857" width="12.7109375" style="3" customWidth="1"/>
    <col min="3858" max="4097" width="11.42578125" style="3"/>
    <col min="4098" max="4098" width="30.140625" style="3" bestFit="1" customWidth="1"/>
    <col min="4099" max="4099" width="10.140625" style="3" customWidth="1"/>
    <col min="4100" max="4100" width="1.42578125" style="3" customWidth="1"/>
    <col min="4101" max="4101" width="11.7109375" style="3" customWidth="1"/>
    <col min="4102" max="4102" width="1.42578125" style="3" customWidth="1"/>
    <col min="4103" max="4103" width="11.7109375" style="3" customWidth="1"/>
    <col min="4104" max="4104" width="0.85546875" style="3" customWidth="1"/>
    <col min="4105" max="4105" width="11.7109375" style="3" customWidth="1"/>
    <col min="4106" max="4106" width="1.140625" style="3" customWidth="1"/>
    <col min="4107" max="4107" width="12.5703125" style="3" bestFit="1" customWidth="1"/>
    <col min="4108" max="4108" width="1.28515625" style="3" customWidth="1"/>
    <col min="4109" max="4109" width="12.28515625" style="3" customWidth="1"/>
    <col min="4110" max="4111" width="3" style="3" customWidth="1"/>
    <col min="4112" max="4113" width="12.7109375" style="3" customWidth="1"/>
    <col min="4114" max="4353" width="11.42578125" style="3"/>
    <col min="4354" max="4354" width="30.140625" style="3" bestFit="1" customWidth="1"/>
    <col min="4355" max="4355" width="10.140625" style="3" customWidth="1"/>
    <col min="4356" max="4356" width="1.42578125" style="3" customWidth="1"/>
    <col min="4357" max="4357" width="11.7109375" style="3" customWidth="1"/>
    <col min="4358" max="4358" width="1.42578125" style="3" customWidth="1"/>
    <col min="4359" max="4359" width="11.7109375" style="3" customWidth="1"/>
    <col min="4360" max="4360" width="0.85546875" style="3" customWidth="1"/>
    <col min="4361" max="4361" width="11.7109375" style="3" customWidth="1"/>
    <col min="4362" max="4362" width="1.140625" style="3" customWidth="1"/>
    <col min="4363" max="4363" width="12.5703125" style="3" bestFit="1" customWidth="1"/>
    <col min="4364" max="4364" width="1.28515625" style="3" customWidth="1"/>
    <col min="4365" max="4365" width="12.28515625" style="3" customWidth="1"/>
    <col min="4366" max="4367" width="3" style="3" customWidth="1"/>
    <col min="4368" max="4369" width="12.7109375" style="3" customWidth="1"/>
    <col min="4370" max="4609" width="11.42578125" style="3"/>
    <col min="4610" max="4610" width="30.140625" style="3" bestFit="1" customWidth="1"/>
    <col min="4611" max="4611" width="10.140625" style="3" customWidth="1"/>
    <col min="4612" max="4612" width="1.42578125" style="3" customWidth="1"/>
    <col min="4613" max="4613" width="11.7109375" style="3" customWidth="1"/>
    <col min="4614" max="4614" width="1.42578125" style="3" customWidth="1"/>
    <col min="4615" max="4615" width="11.7109375" style="3" customWidth="1"/>
    <col min="4616" max="4616" width="0.85546875" style="3" customWidth="1"/>
    <col min="4617" max="4617" width="11.7109375" style="3" customWidth="1"/>
    <col min="4618" max="4618" width="1.140625" style="3" customWidth="1"/>
    <col min="4619" max="4619" width="12.5703125" style="3" bestFit="1" customWidth="1"/>
    <col min="4620" max="4620" width="1.28515625" style="3" customWidth="1"/>
    <col min="4621" max="4621" width="12.28515625" style="3" customWidth="1"/>
    <col min="4622" max="4623" width="3" style="3" customWidth="1"/>
    <col min="4624" max="4625" width="12.7109375" style="3" customWidth="1"/>
    <col min="4626" max="4865" width="11.42578125" style="3"/>
    <col min="4866" max="4866" width="30.140625" style="3" bestFit="1" customWidth="1"/>
    <col min="4867" max="4867" width="10.140625" style="3" customWidth="1"/>
    <col min="4868" max="4868" width="1.42578125" style="3" customWidth="1"/>
    <col min="4869" max="4869" width="11.7109375" style="3" customWidth="1"/>
    <col min="4870" max="4870" width="1.42578125" style="3" customWidth="1"/>
    <col min="4871" max="4871" width="11.7109375" style="3" customWidth="1"/>
    <col min="4872" max="4872" width="0.85546875" style="3" customWidth="1"/>
    <col min="4873" max="4873" width="11.7109375" style="3" customWidth="1"/>
    <col min="4874" max="4874" width="1.140625" style="3" customWidth="1"/>
    <col min="4875" max="4875" width="12.5703125" style="3" bestFit="1" customWidth="1"/>
    <col min="4876" max="4876" width="1.28515625" style="3" customWidth="1"/>
    <col min="4877" max="4877" width="12.28515625" style="3" customWidth="1"/>
    <col min="4878" max="4879" width="3" style="3" customWidth="1"/>
    <col min="4880" max="4881" width="12.7109375" style="3" customWidth="1"/>
    <col min="4882" max="5121" width="11.42578125" style="3"/>
    <col min="5122" max="5122" width="30.140625" style="3" bestFit="1" customWidth="1"/>
    <col min="5123" max="5123" width="10.140625" style="3" customWidth="1"/>
    <col min="5124" max="5124" width="1.42578125" style="3" customWidth="1"/>
    <col min="5125" max="5125" width="11.7109375" style="3" customWidth="1"/>
    <col min="5126" max="5126" width="1.42578125" style="3" customWidth="1"/>
    <col min="5127" max="5127" width="11.7109375" style="3" customWidth="1"/>
    <col min="5128" max="5128" width="0.85546875" style="3" customWidth="1"/>
    <col min="5129" max="5129" width="11.7109375" style="3" customWidth="1"/>
    <col min="5130" max="5130" width="1.140625" style="3" customWidth="1"/>
    <col min="5131" max="5131" width="12.5703125" style="3" bestFit="1" customWidth="1"/>
    <col min="5132" max="5132" width="1.28515625" style="3" customWidth="1"/>
    <col min="5133" max="5133" width="12.28515625" style="3" customWidth="1"/>
    <col min="5134" max="5135" width="3" style="3" customWidth="1"/>
    <col min="5136" max="5137" width="12.7109375" style="3" customWidth="1"/>
    <col min="5138" max="5377" width="11.42578125" style="3"/>
    <col min="5378" max="5378" width="30.140625" style="3" bestFit="1" customWidth="1"/>
    <col min="5379" max="5379" width="10.140625" style="3" customWidth="1"/>
    <col min="5380" max="5380" width="1.42578125" style="3" customWidth="1"/>
    <col min="5381" max="5381" width="11.7109375" style="3" customWidth="1"/>
    <col min="5382" max="5382" width="1.42578125" style="3" customWidth="1"/>
    <col min="5383" max="5383" width="11.7109375" style="3" customWidth="1"/>
    <col min="5384" max="5384" width="0.85546875" style="3" customWidth="1"/>
    <col min="5385" max="5385" width="11.7109375" style="3" customWidth="1"/>
    <col min="5386" max="5386" width="1.140625" style="3" customWidth="1"/>
    <col min="5387" max="5387" width="12.5703125" style="3" bestFit="1" customWidth="1"/>
    <col min="5388" max="5388" width="1.28515625" style="3" customWidth="1"/>
    <col min="5389" max="5389" width="12.28515625" style="3" customWidth="1"/>
    <col min="5390" max="5391" width="3" style="3" customWidth="1"/>
    <col min="5392" max="5393" width="12.7109375" style="3" customWidth="1"/>
    <col min="5394" max="5633" width="11.42578125" style="3"/>
    <col min="5634" max="5634" width="30.140625" style="3" bestFit="1" customWidth="1"/>
    <col min="5635" max="5635" width="10.140625" style="3" customWidth="1"/>
    <col min="5636" max="5636" width="1.42578125" style="3" customWidth="1"/>
    <col min="5637" max="5637" width="11.7109375" style="3" customWidth="1"/>
    <col min="5638" max="5638" width="1.42578125" style="3" customWidth="1"/>
    <col min="5639" max="5639" width="11.7109375" style="3" customWidth="1"/>
    <col min="5640" max="5640" width="0.85546875" style="3" customWidth="1"/>
    <col min="5641" max="5641" width="11.7109375" style="3" customWidth="1"/>
    <col min="5642" max="5642" width="1.140625" style="3" customWidth="1"/>
    <col min="5643" max="5643" width="12.5703125" style="3" bestFit="1" customWidth="1"/>
    <col min="5644" max="5644" width="1.28515625" style="3" customWidth="1"/>
    <col min="5645" max="5645" width="12.28515625" style="3" customWidth="1"/>
    <col min="5646" max="5647" width="3" style="3" customWidth="1"/>
    <col min="5648" max="5649" width="12.7109375" style="3" customWidth="1"/>
    <col min="5650" max="5889" width="11.42578125" style="3"/>
    <col min="5890" max="5890" width="30.140625" style="3" bestFit="1" customWidth="1"/>
    <col min="5891" max="5891" width="10.140625" style="3" customWidth="1"/>
    <col min="5892" max="5892" width="1.42578125" style="3" customWidth="1"/>
    <col min="5893" max="5893" width="11.7109375" style="3" customWidth="1"/>
    <col min="5894" max="5894" width="1.42578125" style="3" customWidth="1"/>
    <col min="5895" max="5895" width="11.7109375" style="3" customWidth="1"/>
    <col min="5896" max="5896" width="0.85546875" style="3" customWidth="1"/>
    <col min="5897" max="5897" width="11.7109375" style="3" customWidth="1"/>
    <col min="5898" max="5898" width="1.140625" style="3" customWidth="1"/>
    <col min="5899" max="5899" width="12.5703125" style="3" bestFit="1" customWidth="1"/>
    <col min="5900" max="5900" width="1.28515625" style="3" customWidth="1"/>
    <col min="5901" max="5901" width="12.28515625" style="3" customWidth="1"/>
    <col min="5902" max="5903" width="3" style="3" customWidth="1"/>
    <col min="5904" max="5905" width="12.7109375" style="3" customWidth="1"/>
    <col min="5906" max="6145" width="11.42578125" style="3"/>
    <col min="6146" max="6146" width="30.140625" style="3" bestFit="1" customWidth="1"/>
    <col min="6147" max="6147" width="10.140625" style="3" customWidth="1"/>
    <col min="6148" max="6148" width="1.42578125" style="3" customWidth="1"/>
    <col min="6149" max="6149" width="11.7109375" style="3" customWidth="1"/>
    <col min="6150" max="6150" width="1.42578125" style="3" customWidth="1"/>
    <col min="6151" max="6151" width="11.7109375" style="3" customWidth="1"/>
    <col min="6152" max="6152" width="0.85546875" style="3" customWidth="1"/>
    <col min="6153" max="6153" width="11.7109375" style="3" customWidth="1"/>
    <col min="6154" max="6154" width="1.140625" style="3" customWidth="1"/>
    <col min="6155" max="6155" width="12.5703125" style="3" bestFit="1" customWidth="1"/>
    <col min="6156" max="6156" width="1.28515625" style="3" customWidth="1"/>
    <col min="6157" max="6157" width="12.28515625" style="3" customWidth="1"/>
    <col min="6158" max="6159" width="3" style="3" customWidth="1"/>
    <col min="6160" max="6161" width="12.7109375" style="3" customWidth="1"/>
    <col min="6162" max="6401" width="11.42578125" style="3"/>
    <col min="6402" max="6402" width="30.140625" style="3" bestFit="1" customWidth="1"/>
    <col min="6403" max="6403" width="10.140625" style="3" customWidth="1"/>
    <col min="6404" max="6404" width="1.42578125" style="3" customWidth="1"/>
    <col min="6405" max="6405" width="11.7109375" style="3" customWidth="1"/>
    <col min="6406" max="6406" width="1.42578125" style="3" customWidth="1"/>
    <col min="6407" max="6407" width="11.7109375" style="3" customWidth="1"/>
    <col min="6408" max="6408" width="0.85546875" style="3" customWidth="1"/>
    <col min="6409" max="6409" width="11.7109375" style="3" customWidth="1"/>
    <col min="6410" max="6410" width="1.140625" style="3" customWidth="1"/>
    <col min="6411" max="6411" width="12.5703125" style="3" bestFit="1" customWidth="1"/>
    <col min="6412" max="6412" width="1.28515625" style="3" customWidth="1"/>
    <col min="6413" max="6413" width="12.28515625" style="3" customWidth="1"/>
    <col min="6414" max="6415" width="3" style="3" customWidth="1"/>
    <col min="6416" max="6417" width="12.7109375" style="3" customWidth="1"/>
    <col min="6418" max="6657" width="11.42578125" style="3"/>
    <col min="6658" max="6658" width="30.140625" style="3" bestFit="1" customWidth="1"/>
    <col min="6659" max="6659" width="10.140625" style="3" customWidth="1"/>
    <col min="6660" max="6660" width="1.42578125" style="3" customWidth="1"/>
    <col min="6661" max="6661" width="11.7109375" style="3" customWidth="1"/>
    <col min="6662" max="6662" width="1.42578125" style="3" customWidth="1"/>
    <col min="6663" max="6663" width="11.7109375" style="3" customWidth="1"/>
    <col min="6664" max="6664" width="0.85546875" style="3" customWidth="1"/>
    <col min="6665" max="6665" width="11.7109375" style="3" customWidth="1"/>
    <col min="6666" max="6666" width="1.140625" style="3" customWidth="1"/>
    <col min="6667" max="6667" width="12.5703125" style="3" bestFit="1" customWidth="1"/>
    <col min="6668" max="6668" width="1.28515625" style="3" customWidth="1"/>
    <col min="6669" max="6669" width="12.28515625" style="3" customWidth="1"/>
    <col min="6670" max="6671" width="3" style="3" customWidth="1"/>
    <col min="6672" max="6673" width="12.7109375" style="3" customWidth="1"/>
    <col min="6674" max="6913" width="11.42578125" style="3"/>
    <col min="6914" max="6914" width="30.140625" style="3" bestFit="1" customWidth="1"/>
    <col min="6915" max="6915" width="10.140625" style="3" customWidth="1"/>
    <col min="6916" max="6916" width="1.42578125" style="3" customWidth="1"/>
    <col min="6917" max="6917" width="11.7109375" style="3" customWidth="1"/>
    <col min="6918" max="6918" width="1.42578125" style="3" customWidth="1"/>
    <col min="6919" max="6919" width="11.7109375" style="3" customWidth="1"/>
    <col min="6920" max="6920" width="0.85546875" style="3" customWidth="1"/>
    <col min="6921" max="6921" width="11.7109375" style="3" customWidth="1"/>
    <col min="6922" max="6922" width="1.140625" style="3" customWidth="1"/>
    <col min="6923" max="6923" width="12.5703125" style="3" bestFit="1" customWidth="1"/>
    <col min="6924" max="6924" width="1.28515625" style="3" customWidth="1"/>
    <col min="6925" max="6925" width="12.28515625" style="3" customWidth="1"/>
    <col min="6926" max="6927" width="3" style="3" customWidth="1"/>
    <col min="6928" max="6929" width="12.7109375" style="3" customWidth="1"/>
    <col min="6930" max="7169" width="11.42578125" style="3"/>
    <col min="7170" max="7170" width="30.140625" style="3" bestFit="1" customWidth="1"/>
    <col min="7171" max="7171" width="10.140625" style="3" customWidth="1"/>
    <col min="7172" max="7172" width="1.42578125" style="3" customWidth="1"/>
    <col min="7173" max="7173" width="11.7109375" style="3" customWidth="1"/>
    <col min="7174" max="7174" width="1.42578125" style="3" customWidth="1"/>
    <col min="7175" max="7175" width="11.7109375" style="3" customWidth="1"/>
    <col min="7176" max="7176" width="0.85546875" style="3" customWidth="1"/>
    <col min="7177" max="7177" width="11.7109375" style="3" customWidth="1"/>
    <col min="7178" max="7178" width="1.140625" style="3" customWidth="1"/>
    <col min="7179" max="7179" width="12.5703125" style="3" bestFit="1" customWidth="1"/>
    <col min="7180" max="7180" width="1.28515625" style="3" customWidth="1"/>
    <col min="7181" max="7181" width="12.28515625" style="3" customWidth="1"/>
    <col min="7182" max="7183" width="3" style="3" customWidth="1"/>
    <col min="7184" max="7185" width="12.7109375" style="3" customWidth="1"/>
    <col min="7186" max="7425" width="11.42578125" style="3"/>
    <col min="7426" max="7426" width="30.140625" style="3" bestFit="1" customWidth="1"/>
    <col min="7427" max="7427" width="10.140625" style="3" customWidth="1"/>
    <col min="7428" max="7428" width="1.42578125" style="3" customWidth="1"/>
    <col min="7429" max="7429" width="11.7109375" style="3" customWidth="1"/>
    <col min="7430" max="7430" width="1.42578125" style="3" customWidth="1"/>
    <col min="7431" max="7431" width="11.7109375" style="3" customWidth="1"/>
    <col min="7432" max="7432" width="0.85546875" style="3" customWidth="1"/>
    <col min="7433" max="7433" width="11.7109375" style="3" customWidth="1"/>
    <col min="7434" max="7434" width="1.140625" style="3" customWidth="1"/>
    <col min="7435" max="7435" width="12.5703125" style="3" bestFit="1" customWidth="1"/>
    <col min="7436" max="7436" width="1.28515625" style="3" customWidth="1"/>
    <col min="7437" max="7437" width="12.28515625" style="3" customWidth="1"/>
    <col min="7438" max="7439" width="3" style="3" customWidth="1"/>
    <col min="7440" max="7441" width="12.7109375" style="3" customWidth="1"/>
    <col min="7442" max="7681" width="11.42578125" style="3"/>
    <col min="7682" max="7682" width="30.140625" style="3" bestFit="1" customWidth="1"/>
    <col min="7683" max="7683" width="10.140625" style="3" customWidth="1"/>
    <col min="7684" max="7684" width="1.42578125" style="3" customWidth="1"/>
    <col min="7685" max="7685" width="11.7109375" style="3" customWidth="1"/>
    <col min="7686" max="7686" width="1.42578125" style="3" customWidth="1"/>
    <col min="7687" max="7687" width="11.7109375" style="3" customWidth="1"/>
    <col min="7688" max="7688" width="0.85546875" style="3" customWidth="1"/>
    <col min="7689" max="7689" width="11.7109375" style="3" customWidth="1"/>
    <col min="7690" max="7690" width="1.140625" style="3" customWidth="1"/>
    <col min="7691" max="7691" width="12.5703125" style="3" bestFit="1" customWidth="1"/>
    <col min="7692" max="7692" width="1.28515625" style="3" customWidth="1"/>
    <col min="7693" max="7693" width="12.28515625" style="3" customWidth="1"/>
    <col min="7694" max="7695" width="3" style="3" customWidth="1"/>
    <col min="7696" max="7697" width="12.7109375" style="3" customWidth="1"/>
    <col min="7698" max="7937" width="11.42578125" style="3"/>
    <col min="7938" max="7938" width="30.140625" style="3" bestFit="1" customWidth="1"/>
    <col min="7939" max="7939" width="10.140625" style="3" customWidth="1"/>
    <col min="7940" max="7940" width="1.42578125" style="3" customWidth="1"/>
    <col min="7941" max="7941" width="11.7109375" style="3" customWidth="1"/>
    <col min="7942" max="7942" width="1.42578125" style="3" customWidth="1"/>
    <col min="7943" max="7943" width="11.7109375" style="3" customWidth="1"/>
    <col min="7944" max="7944" width="0.85546875" style="3" customWidth="1"/>
    <col min="7945" max="7945" width="11.7109375" style="3" customWidth="1"/>
    <col min="7946" max="7946" width="1.140625" style="3" customWidth="1"/>
    <col min="7947" max="7947" width="12.5703125" style="3" bestFit="1" customWidth="1"/>
    <col min="7948" max="7948" width="1.28515625" style="3" customWidth="1"/>
    <col min="7949" max="7949" width="12.28515625" style="3" customWidth="1"/>
    <col min="7950" max="7951" width="3" style="3" customWidth="1"/>
    <col min="7952" max="7953" width="12.7109375" style="3" customWidth="1"/>
    <col min="7954" max="8193" width="11.42578125" style="3"/>
    <col min="8194" max="8194" width="30.140625" style="3" bestFit="1" customWidth="1"/>
    <col min="8195" max="8195" width="10.140625" style="3" customWidth="1"/>
    <col min="8196" max="8196" width="1.42578125" style="3" customWidth="1"/>
    <col min="8197" max="8197" width="11.7109375" style="3" customWidth="1"/>
    <col min="8198" max="8198" width="1.42578125" style="3" customWidth="1"/>
    <col min="8199" max="8199" width="11.7109375" style="3" customWidth="1"/>
    <col min="8200" max="8200" width="0.85546875" style="3" customWidth="1"/>
    <col min="8201" max="8201" width="11.7109375" style="3" customWidth="1"/>
    <col min="8202" max="8202" width="1.140625" style="3" customWidth="1"/>
    <col min="8203" max="8203" width="12.5703125" style="3" bestFit="1" customWidth="1"/>
    <col min="8204" max="8204" width="1.28515625" style="3" customWidth="1"/>
    <col min="8205" max="8205" width="12.28515625" style="3" customWidth="1"/>
    <col min="8206" max="8207" width="3" style="3" customWidth="1"/>
    <col min="8208" max="8209" width="12.7109375" style="3" customWidth="1"/>
    <col min="8210" max="8449" width="11.42578125" style="3"/>
    <col min="8450" max="8450" width="30.140625" style="3" bestFit="1" customWidth="1"/>
    <col min="8451" max="8451" width="10.140625" style="3" customWidth="1"/>
    <col min="8452" max="8452" width="1.42578125" style="3" customWidth="1"/>
    <col min="8453" max="8453" width="11.7109375" style="3" customWidth="1"/>
    <col min="8454" max="8454" width="1.42578125" style="3" customWidth="1"/>
    <col min="8455" max="8455" width="11.7109375" style="3" customWidth="1"/>
    <col min="8456" max="8456" width="0.85546875" style="3" customWidth="1"/>
    <col min="8457" max="8457" width="11.7109375" style="3" customWidth="1"/>
    <col min="8458" max="8458" width="1.140625" style="3" customWidth="1"/>
    <col min="8459" max="8459" width="12.5703125" style="3" bestFit="1" customWidth="1"/>
    <col min="8460" max="8460" width="1.28515625" style="3" customWidth="1"/>
    <col min="8461" max="8461" width="12.28515625" style="3" customWidth="1"/>
    <col min="8462" max="8463" width="3" style="3" customWidth="1"/>
    <col min="8464" max="8465" width="12.7109375" style="3" customWidth="1"/>
    <col min="8466" max="8705" width="11.42578125" style="3"/>
    <col min="8706" max="8706" width="30.140625" style="3" bestFit="1" customWidth="1"/>
    <col min="8707" max="8707" width="10.140625" style="3" customWidth="1"/>
    <col min="8708" max="8708" width="1.42578125" style="3" customWidth="1"/>
    <col min="8709" max="8709" width="11.7109375" style="3" customWidth="1"/>
    <col min="8710" max="8710" width="1.42578125" style="3" customWidth="1"/>
    <col min="8711" max="8711" width="11.7109375" style="3" customWidth="1"/>
    <col min="8712" max="8712" width="0.85546875" style="3" customWidth="1"/>
    <col min="8713" max="8713" width="11.7109375" style="3" customWidth="1"/>
    <col min="8714" max="8714" width="1.140625" style="3" customWidth="1"/>
    <col min="8715" max="8715" width="12.5703125" style="3" bestFit="1" customWidth="1"/>
    <col min="8716" max="8716" width="1.28515625" style="3" customWidth="1"/>
    <col min="8717" max="8717" width="12.28515625" style="3" customWidth="1"/>
    <col min="8718" max="8719" width="3" style="3" customWidth="1"/>
    <col min="8720" max="8721" width="12.7109375" style="3" customWidth="1"/>
    <col min="8722" max="8961" width="11.42578125" style="3"/>
    <col min="8962" max="8962" width="30.140625" style="3" bestFit="1" customWidth="1"/>
    <col min="8963" max="8963" width="10.140625" style="3" customWidth="1"/>
    <col min="8964" max="8964" width="1.42578125" style="3" customWidth="1"/>
    <col min="8965" max="8965" width="11.7109375" style="3" customWidth="1"/>
    <col min="8966" max="8966" width="1.42578125" style="3" customWidth="1"/>
    <col min="8967" max="8967" width="11.7109375" style="3" customWidth="1"/>
    <col min="8968" max="8968" width="0.85546875" style="3" customWidth="1"/>
    <col min="8969" max="8969" width="11.7109375" style="3" customWidth="1"/>
    <col min="8970" max="8970" width="1.140625" style="3" customWidth="1"/>
    <col min="8971" max="8971" width="12.5703125" style="3" bestFit="1" customWidth="1"/>
    <col min="8972" max="8972" width="1.28515625" style="3" customWidth="1"/>
    <col min="8973" max="8973" width="12.28515625" style="3" customWidth="1"/>
    <col min="8974" max="8975" width="3" style="3" customWidth="1"/>
    <col min="8976" max="8977" width="12.7109375" style="3" customWidth="1"/>
    <col min="8978" max="9217" width="11.42578125" style="3"/>
    <col min="9218" max="9218" width="30.140625" style="3" bestFit="1" customWidth="1"/>
    <col min="9219" max="9219" width="10.140625" style="3" customWidth="1"/>
    <col min="9220" max="9220" width="1.42578125" style="3" customWidth="1"/>
    <col min="9221" max="9221" width="11.7109375" style="3" customWidth="1"/>
    <col min="9222" max="9222" width="1.42578125" style="3" customWidth="1"/>
    <col min="9223" max="9223" width="11.7109375" style="3" customWidth="1"/>
    <col min="9224" max="9224" width="0.85546875" style="3" customWidth="1"/>
    <col min="9225" max="9225" width="11.7109375" style="3" customWidth="1"/>
    <col min="9226" max="9226" width="1.140625" style="3" customWidth="1"/>
    <col min="9227" max="9227" width="12.5703125" style="3" bestFit="1" customWidth="1"/>
    <col min="9228" max="9228" width="1.28515625" style="3" customWidth="1"/>
    <col min="9229" max="9229" width="12.28515625" style="3" customWidth="1"/>
    <col min="9230" max="9231" width="3" style="3" customWidth="1"/>
    <col min="9232" max="9233" width="12.7109375" style="3" customWidth="1"/>
    <col min="9234" max="9473" width="11.42578125" style="3"/>
    <col min="9474" max="9474" width="30.140625" style="3" bestFit="1" customWidth="1"/>
    <col min="9475" max="9475" width="10.140625" style="3" customWidth="1"/>
    <col min="9476" max="9476" width="1.42578125" style="3" customWidth="1"/>
    <col min="9477" max="9477" width="11.7109375" style="3" customWidth="1"/>
    <col min="9478" max="9478" width="1.42578125" style="3" customWidth="1"/>
    <col min="9479" max="9479" width="11.7109375" style="3" customWidth="1"/>
    <col min="9480" max="9480" width="0.85546875" style="3" customWidth="1"/>
    <col min="9481" max="9481" width="11.7109375" style="3" customWidth="1"/>
    <col min="9482" max="9482" width="1.140625" style="3" customWidth="1"/>
    <col min="9483" max="9483" width="12.5703125" style="3" bestFit="1" customWidth="1"/>
    <col min="9484" max="9484" width="1.28515625" style="3" customWidth="1"/>
    <col min="9485" max="9485" width="12.28515625" style="3" customWidth="1"/>
    <col min="9486" max="9487" width="3" style="3" customWidth="1"/>
    <col min="9488" max="9489" width="12.7109375" style="3" customWidth="1"/>
    <col min="9490" max="9729" width="11.42578125" style="3"/>
    <col min="9730" max="9730" width="30.140625" style="3" bestFit="1" customWidth="1"/>
    <col min="9731" max="9731" width="10.140625" style="3" customWidth="1"/>
    <col min="9732" max="9732" width="1.42578125" style="3" customWidth="1"/>
    <col min="9733" max="9733" width="11.7109375" style="3" customWidth="1"/>
    <col min="9734" max="9734" width="1.42578125" style="3" customWidth="1"/>
    <col min="9735" max="9735" width="11.7109375" style="3" customWidth="1"/>
    <col min="9736" max="9736" width="0.85546875" style="3" customWidth="1"/>
    <col min="9737" max="9737" width="11.7109375" style="3" customWidth="1"/>
    <col min="9738" max="9738" width="1.140625" style="3" customWidth="1"/>
    <col min="9739" max="9739" width="12.5703125" style="3" bestFit="1" customWidth="1"/>
    <col min="9740" max="9740" width="1.28515625" style="3" customWidth="1"/>
    <col min="9741" max="9741" width="12.28515625" style="3" customWidth="1"/>
    <col min="9742" max="9743" width="3" style="3" customWidth="1"/>
    <col min="9744" max="9745" width="12.7109375" style="3" customWidth="1"/>
    <col min="9746" max="9985" width="11.42578125" style="3"/>
    <col min="9986" max="9986" width="30.140625" style="3" bestFit="1" customWidth="1"/>
    <col min="9987" max="9987" width="10.140625" style="3" customWidth="1"/>
    <col min="9988" max="9988" width="1.42578125" style="3" customWidth="1"/>
    <col min="9989" max="9989" width="11.7109375" style="3" customWidth="1"/>
    <col min="9990" max="9990" width="1.42578125" style="3" customWidth="1"/>
    <col min="9991" max="9991" width="11.7109375" style="3" customWidth="1"/>
    <col min="9992" max="9992" width="0.85546875" style="3" customWidth="1"/>
    <col min="9993" max="9993" width="11.7109375" style="3" customWidth="1"/>
    <col min="9994" max="9994" width="1.140625" style="3" customWidth="1"/>
    <col min="9995" max="9995" width="12.5703125" style="3" bestFit="1" customWidth="1"/>
    <col min="9996" max="9996" width="1.28515625" style="3" customWidth="1"/>
    <col min="9997" max="9997" width="12.28515625" style="3" customWidth="1"/>
    <col min="9998" max="9999" width="3" style="3" customWidth="1"/>
    <col min="10000" max="10001" width="12.7109375" style="3" customWidth="1"/>
    <col min="10002" max="10241" width="11.42578125" style="3"/>
    <col min="10242" max="10242" width="30.140625" style="3" bestFit="1" customWidth="1"/>
    <col min="10243" max="10243" width="10.140625" style="3" customWidth="1"/>
    <col min="10244" max="10244" width="1.42578125" style="3" customWidth="1"/>
    <col min="10245" max="10245" width="11.7109375" style="3" customWidth="1"/>
    <col min="10246" max="10246" width="1.42578125" style="3" customWidth="1"/>
    <col min="10247" max="10247" width="11.7109375" style="3" customWidth="1"/>
    <col min="10248" max="10248" width="0.85546875" style="3" customWidth="1"/>
    <col min="10249" max="10249" width="11.7109375" style="3" customWidth="1"/>
    <col min="10250" max="10250" width="1.140625" style="3" customWidth="1"/>
    <col min="10251" max="10251" width="12.5703125" style="3" bestFit="1" customWidth="1"/>
    <col min="10252" max="10252" width="1.28515625" style="3" customWidth="1"/>
    <col min="10253" max="10253" width="12.28515625" style="3" customWidth="1"/>
    <col min="10254" max="10255" width="3" style="3" customWidth="1"/>
    <col min="10256" max="10257" width="12.7109375" style="3" customWidth="1"/>
    <col min="10258" max="10497" width="11.42578125" style="3"/>
    <col min="10498" max="10498" width="30.140625" style="3" bestFit="1" customWidth="1"/>
    <col min="10499" max="10499" width="10.140625" style="3" customWidth="1"/>
    <col min="10500" max="10500" width="1.42578125" style="3" customWidth="1"/>
    <col min="10501" max="10501" width="11.7109375" style="3" customWidth="1"/>
    <col min="10502" max="10502" width="1.42578125" style="3" customWidth="1"/>
    <col min="10503" max="10503" width="11.7109375" style="3" customWidth="1"/>
    <col min="10504" max="10504" width="0.85546875" style="3" customWidth="1"/>
    <col min="10505" max="10505" width="11.7109375" style="3" customWidth="1"/>
    <col min="10506" max="10506" width="1.140625" style="3" customWidth="1"/>
    <col min="10507" max="10507" width="12.5703125" style="3" bestFit="1" customWidth="1"/>
    <col min="10508" max="10508" width="1.28515625" style="3" customWidth="1"/>
    <col min="10509" max="10509" width="12.28515625" style="3" customWidth="1"/>
    <col min="10510" max="10511" width="3" style="3" customWidth="1"/>
    <col min="10512" max="10513" width="12.7109375" style="3" customWidth="1"/>
    <col min="10514" max="10753" width="11.42578125" style="3"/>
    <col min="10754" max="10754" width="30.140625" style="3" bestFit="1" customWidth="1"/>
    <col min="10755" max="10755" width="10.140625" style="3" customWidth="1"/>
    <col min="10756" max="10756" width="1.42578125" style="3" customWidth="1"/>
    <col min="10757" max="10757" width="11.7109375" style="3" customWidth="1"/>
    <col min="10758" max="10758" width="1.42578125" style="3" customWidth="1"/>
    <col min="10759" max="10759" width="11.7109375" style="3" customWidth="1"/>
    <col min="10760" max="10760" width="0.85546875" style="3" customWidth="1"/>
    <col min="10761" max="10761" width="11.7109375" style="3" customWidth="1"/>
    <col min="10762" max="10762" width="1.140625" style="3" customWidth="1"/>
    <col min="10763" max="10763" width="12.5703125" style="3" bestFit="1" customWidth="1"/>
    <col min="10764" max="10764" width="1.28515625" style="3" customWidth="1"/>
    <col min="10765" max="10765" width="12.28515625" style="3" customWidth="1"/>
    <col min="10766" max="10767" width="3" style="3" customWidth="1"/>
    <col min="10768" max="10769" width="12.7109375" style="3" customWidth="1"/>
    <col min="10770" max="11009" width="11.42578125" style="3"/>
    <col min="11010" max="11010" width="30.140625" style="3" bestFit="1" customWidth="1"/>
    <col min="11011" max="11011" width="10.140625" style="3" customWidth="1"/>
    <col min="11012" max="11012" width="1.42578125" style="3" customWidth="1"/>
    <col min="11013" max="11013" width="11.7109375" style="3" customWidth="1"/>
    <col min="11014" max="11014" width="1.42578125" style="3" customWidth="1"/>
    <col min="11015" max="11015" width="11.7109375" style="3" customWidth="1"/>
    <col min="11016" max="11016" width="0.85546875" style="3" customWidth="1"/>
    <col min="11017" max="11017" width="11.7109375" style="3" customWidth="1"/>
    <col min="11018" max="11018" width="1.140625" style="3" customWidth="1"/>
    <col min="11019" max="11019" width="12.5703125" style="3" bestFit="1" customWidth="1"/>
    <col min="11020" max="11020" width="1.28515625" style="3" customWidth="1"/>
    <col min="11021" max="11021" width="12.28515625" style="3" customWidth="1"/>
    <col min="11022" max="11023" width="3" style="3" customWidth="1"/>
    <col min="11024" max="11025" width="12.7109375" style="3" customWidth="1"/>
    <col min="11026" max="11265" width="11.42578125" style="3"/>
    <col min="11266" max="11266" width="30.140625" style="3" bestFit="1" customWidth="1"/>
    <col min="11267" max="11267" width="10.140625" style="3" customWidth="1"/>
    <col min="11268" max="11268" width="1.42578125" style="3" customWidth="1"/>
    <col min="11269" max="11269" width="11.7109375" style="3" customWidth="1"/>
    <col min="11270" max="11270" width="1.42578125" style="3" customWidth="1"/>
    <col min="11271" max="11271" width="11.7109375" style="3" customWidth="1"/>
    <col min="11272" max="11272" width="0.85546875" style="3" customWidth="1"/>
    <col min="11273" max="11273" width="11.7109375" style="3" customWidth="1"/>
    <col min="11274" max="11274" width="1.140625" style="3" customWidth="1"/>
    <col min="11275" max="11275" width="12.5703125" style="3" bestFit="1" customWidth="1"/>
    <col min="11276" max="11276" width="1.28515625" style="3" customWidth="1"/>
    <col min="11277" max="11277" width="12.28515625" style="3" customWidth="1"/>
    <col min="11278" max="11279" width="3" style="3" customWidth="1"/>
    <col min="11280" max="11281" width="12.7109375" style="3" customWidth="1"/>
    <col min="11282" max="11521" width="11.42578125" style="3"/>
    <col min="11522" max="11522" width="30.140625" style="3" bestFit="1" customWidth="1"/>
    <col min="11523" max="11523" width="10.140625" style="3" customWidth="1"/>
    <col min="11524" max="11524" width="1.42578125" style="3" customWidth="1"/>
    <col min="11525" max="11525" width="11.7109375" style="3" customWidth="1"/>
    <col min="11526" max="11526" width="1.42578125" style="3" customWidth="1"/>
    <col min="11527" max="11527" width="11.7109375" style="3" customWidth="1"/>
    <col min="11528" max="11528" width="0.85546875" style="3" customWidth="1"/>
    <col min="11529" max="11529" width="11.7109375" style="3" customWidth="1"/>
    <col min="11530" max="11530" width="1.140625" style="3" customWidth="1"/>
    <col min="11531" max="11531" width="12.5703125" style="3" bestFit="1" customWidth="1"/>
    <col min="11532" max="11532" width="1.28515625" style="3" customWidth="1"/>
    <col min="11533" max="11533" width="12.28515625" style="3" customWidth="1"/>
    <col min="11534" max="11535" width="3" style="3" customWidth="1"/>
    <col min="11536" max="11537" width="12.7109375" style="3" customWidth="1"/>
    <col min="11538" max="11777" width="11.42578125" style="3"/>
    <col min="11778" max="11778" width="30.140625" style="3" bestFit="1" customWidth="1"/>
    <col min="11779" max="11779" width="10.140625" style="3" customWidth="1"/>
    <col min="11780" max="11780" width="1.42578125" style="3" customWidth="1"/>
    <col min="11781" max="11781" width="11.7109375" style="3" customWidth="1"/>
    <col min="11782" max="11782" width="1.42578125" style="3" customWidth="1"/>
    <col min="11783" max="11783" width="11.7109375" style="3" customWidth="1"/>
    <col min="11784" max="11784" width="0.85546875" style="3" customWidth="1"/>
    <col min="11785" max="11785" width="11.7109375" style="3" customWidth="1"/>
    <col min="11786" max="11786" width="1.140625" style="3" customWidth="1"/>
    <col min="11787" max="11787" width="12.5703125" style="3" bestFit="1" customWidth="1"/>
    <col min="11788" max="11788" width="1.28515625" style="3" customWidth="1"/>
    <col min="11789" max="11789" width="12.28515625" style="3" customWidth="1"/>
    <col min="11790" max="11791" width="3" style="3" customWidth="1"/>
    <col min="11792" max="11793" width="12.7109375" style="3" customWidth="1"/>
    <col min="11794" max="12033" width="11.42578125" style="3"/>
    <col min="12034" max="12034" width="30.140625" style="3" bestFit="1" customWidth="1"/>
    <col min="12035" max="12035" width="10.140625" style="3" customWidth="1"/>
    <col min="12036" max="12036" width="1.42578125" style="3" customWidth="1"/>
    <col min="12037" max="12037" width="11.7109375" style="3" customWidth="1"/>
    <col min="12038" max="12038" width="1.42578125" style="3" customWidth="1"/>
    <col min="12039" max="12039" width="11.7109375" style="3" customWidth="1"/>
    <col min="12040" max="12040" width="0.85546875" style="3" customWidth="1"/>
    <col min="12041" max="12041" width="11.7109375" style="3" customWidth="1"/>
    <col min="12042" max="12042" width="1.140625" style="3" customWidth="1"/>
    <col min="12043" max="12043" width="12.5703125" style="3" bestFit="1" customWidth="1"/>
    <col min="12044" max="12044" width="1.28515625" style="3" customWidth="1"/>
    <col min="12045" max="12045" width="12.28515625" style="3" customWidth="1"/>
    <col min="12046" max="12047" width="3" style="3" customWidth="1"/>
    <col min="12048" max="12049" width="12.7109375" style="3" customWidth="1"/>
    <col min="12050" max="12289" width="11.42578125" style="3"/>
    <col min="12290" max="12290" width="30.140625" style="3" bestFit="1" customWidth="1"/>
    <col min="12291" max="12291" width="10.140625" style="3" customWidth="1"/>
    <col min="12292" max="12292" width="1.42578125" style="3" customWidth="1"/>
    <col min="12293" max="12293" width="11.7109375" style="3" customWidth="1"/>
    <col min="12294" max="12294" width="1.42578125" style="3" customWidth="1"/>
    <col min="12295" max="12295" width="11.7109375" style="3" customWidth="1"/>
    <col min="12296" max="12296" width="0.85546875" style="3" customWidth="1"/>
    <col min="12297" max="12297" width="11.7109375" style="3" customWidth="1"/>
    <col min="12298" max="12298" width="1.140625" style="3" customWidth="1"/>
    <col min="12299" max="12299" width="12.5703125" style="3" bestFit="1" customWidth="1"/>
    <col min="12300" max="12300" width="1.28515625" style="3" customWidth="1"/>
    <col min="12301" max="12301" width="12.28515625" style="3" customWidth="1"/>
    <col min="12302" max="12303" width="3" style="3" customWidth="1"/>
    <col min="12304" max="12305" width="12.7109375" style="3" customWidth="1"/>
    <col min="12306" max="12545" width="11.42578125" style="3"/>
    <col min="12546" max="12546" width="30.140625" style="3" bestFit="1" customWidth="1"/>
    <col min="12547" max="12547" width="10.140625" style="3" customWidth="1"/>
    <col min="12548" max="12548" width="1.42578125" style="3" customWidth="1"/>
    <col min="12549" max="12549" width="11.7109375" style="3" customWidth="1"/>
    <col min="12550" max="12550" width="1.42578125" style="3" customWidth="1"/>
    <col min="12551" max="12551" width="11.7109375" style="3" customWidth="1"/>
    <col min="12552" max="12552" width="0.85546875" style="3" customWidth="1"/>
    <col min="12553" max="12553" width="11.7109375" style="3" customWidth="1"/>
    <col min="12554" max="12554" width="1.140625" style="3" customWidth="1"/>
    <col min="12555" max="12555" width="12.5703125" style="3" bestFit="1" customWidth="1"/>
    <col min="12556" max="12556" width="1.28515625" style="3" customWidth="1"/>
    <col min="12557" max="12557" width="12.28515625" style="3" customWidth="1"/>
    <col min="12558" max="12559" width="3" style="3" customWidth="1"/>
    <col min="12560" max="12561" width="12.7109375" style="3" customWidth="1"/>
    <col min="12562" max="12801" width="11.42578125" style="3"/>
    <col min="12802" max="12802" width="30.140625" style="3" bestFit="1" customWidth="1"/>
    <col min="12803" max="12803" width="10.140625" style="3" customWidth="1"/>
    <col min="12804" max="12804" width="1.42578125" style="3" customWidth="1"/>
    <col min="12805" max="12805" width="11.7109375" style="3" customWidth="1"/>
    <col min="12806" max="12806" width="1.42578125" style="3" customWidth="1"/>
    <col min="12807" max="12807" width="11.7109375" style="3" customWidth="1"/>
    <col min="12808" max="12808" width="0.85546875" style="3" customWidth="1"/>
    <col min="12809" max="12809" width="11.7109375" style="3" customWidth="1"/>
    <col min="12810" max="12810" width="1.140625" style="3" customWidth="1"/>
    <col min="12811" max="12811" width="12.5703125" style="3" bestFit="1" customWidth="1"/>
    <col min="12812" max="12812" width="1.28515625" style="3" customWidth="1"/>
    <col min="12813" max="12813" width="12.28515625" style="3" customWidth="1"/>
    <col min="12814" max="12815" width="3" style="3" customWidth="1"/>
    <col min="12816" max="12817" width="12.7109375" style="3" customWidth="1"/>
    <col min="12818" max="13057" width="11.42578125" style="3"/>
    <col min="13058" max="13058" width="30.140625" style="3" bestFit="1" customWidth="1"/>
    <col min="13059" max="13059" width="10.140625" style="3" customWidth="1"/>
    <col min="13060" max="13060" width="1.42578125" style="3" customWidth="1"/>
    <col min="13061" max="13061" width="11.7109375" style="3" customWidth="1"/>
    <col min="13062" max="13062" width="1.42578125" style="3" customWidth="1"/>
    <col min="13063" max="13063" width="11.7109375" style="3" customWidth="1"/>
    <col min="13064" max="13064" width="0.85546875" style="3" customWidth="1"/>
    <col min="13065" max="13065" width="11.7109375" style="3" customWidth="1"/>
    <col min="13066" max="13066" width="1.140625" style="3" customWidth="1"/>
    <col min="13067" max="13067" width="12.5703125" style="3" bestFit="1" customWidth="1"/>
    <col min="13068" max="13068" width="1.28515625" style="3" customWidth="1"/>
    <col min="13069" max="13069" width="12.28515625" style="3" customWidth="1"/>
    <col min="13070" max="13071" width="3" style="3" customWidth="1"/>
    <col min="13072" max="13073" width="12.7109375" style="3" customWidth="1"/>
    <col min="13074" max="13313" width="11.42578125" style="3"/>
    <col min="13314" max="13314" width="30.140625" style="3" bestFit="1" customWidth="1"/>
    <col min="13315" max="13315" width="10.140625" style="3" customWidth="1"/>
    <col min="13316" max="13316" width="1.42578125" style="3" customWidth="1"/>
    <col min="13317" max="13317" width="11.7109375" style="3" customWidth="1"/>
    <col min="13318" max="13318" width="1.42578125" style="3" customWidth="1"/>
    <col min="13319" max="13319" width="11.7109375" style="3" customWidth="1"/>
    <col min="13320" max="13320" width="0.85546875" style="3" customWidth="1"/>
    <col min="13321" max="13321" width="11.7109375" style="3" customWidth="1"/>
    <col min="13322" max="13322" width="1.140625" style="3" customWidth="1"/>
    <col min="13323" max="13323" width="12.5703125" style="3" bestFit="1" customWidth="1"/>
    <col min="13324" max="13324" width="1.28515625" style="3" customWidth="1"/>
    <col min="13325" max="13325" width="12.28515625" style="3" customWidth="1"/>
    <col min="13326" max="13327" width="3" style="3" customWidth="1"/>
    <col min="13328" max="13329" width="12.7109375" style="3" customWidth="1"/>
    <col min="13330" max="13569" width="11.42578125" style="3"/>
    <col min="13570" max="13570" width="30.140625" style="3" bestFit="1" customWidth="1"/>
    <col min="13571" max="13571" width="10.140625" style="3" customWidth="1"/>
    <col min="13572" max="13572" width="1.42578125" style="3" customWidth="1"/>
    <col min="13573" max="13573" width="11.7109375" style="3" customWidth="1"/>
    <col min="13574" max="13574" width="1.42578125" style="3" customWidth="1"/>
    <col min="13575" max="13575" width="11.7109375" style="3" customWidth="1"/>
    <col min="13576" max="13576" width="0.85546875" style="3" customWidth="1"/>
    <col min="13577" max="13577" width="11.7109375" style="3" customWidth="1"/>
    <col min="13578" max="13578" width="1.140625" style="3" customWidth="1"/>
    <col min="13579" max="13579" width="12.5703125" style="3" bestFit="1" customWidth="1"/>
    <col min="13580" max="13580" width="1.28515625" style="3" customWidth="1"/>
    <col min="13581" max="13581" width="12.28515625" style="3" customWidth="1"/>
    <col min="13582" max="13583" width="3" style="3" customWidth="1"/>
    <col min="13584" max="13585" width="12.7109375" style="3" customWidth="1"/>
    <col min="13586" max="13825" width="11.42578125" style="3"/>
    <col min="13826" max="13826" width="30.140625" style="3" bestFit="1" customWidth="1"/>
    <col min="13827" max="13827" width="10.140625" style="3" customWidth="1"/>
    <col min="13828" max="13828" width="1.42578125" style="3" customWidth="1"/>
    <col min="13829" max="13829" width="11.7109375" style="3" customWidth="1"/>
    <col min="13830" max="13830" width="1.42578125" style="3" customWidth="1"/>
    <col min="13831" max="13831" width="11.7109375" style="3" customWidth="1"/>
    <col min="13832" max="13832" width="0.85546875" style="3" customWidth="1"/>
    <col min="13833" max="13833" width="11.7109375" style="3" customWidth="1"/>
    <col min="13834" max="13834" width="1.140625" style="3" customWidth="1"/>
    <col min="13835" max="13835" width="12.5703125" style="3" bestFit="1" customWidth="1"/>
    <col min="13836" max="13836" width="1.28515625" style="3" customWidth="1"/>
    <col min="13837" max="13837" width="12.28515625" style="3" customWidth="1"/>
    <col min="13838" max="13839" width="3" style="3" customWidth="1"/>
    <col min="13840" max="13841" width="12.7109375" style="3" customWidth="1"/>
    <col min="13842" max="14081" width="11.42578125" style="3"/>
    <col min="14082" max="14082" width="30.140625" style="3" bestFit="1" customWidth="1"/>
    <col min="14083" max="14083" width="10.140625" style="3" customWidth="1"/>
    <col min="14084" max="14084" width="1.42578125" style="3" customWidth="1"/>
    <col min="14085" max="14085" width="11.7109375" style="3" customWidth="1"/>
    <col min="14086" max="14086" width="1.42578125" style="3" customWidth="1"/>
    <col min="14087" max="14087" width="11.7109375" style="3" customWidth="1"/>
    <col min="14088" max="14088" width="0.85546875" style="3" customWidth="1"/>
    <col min="14089" max="14089" width="11.7109375" style="3" customWidth="1"/>
    <col min="14090" max="14090" width="1.140625" style="3" customWidth="1"/>
    <col min="14091" max="14091" width="12.5703125" style="3" bestFit="1" customWidth="1"/>
    <col min="14092" max="14092" width="1.28515625" style="3" customWidth="1"/>
    <col min="14093" max="14093" width="12.28515625" style="3" customWidth="1"/>
    <col min="14094" max="14095" width="3" style="3" customWidth="1"/>
    <col min="14096" max="14097" width="12.7109375" style="3" customWidth="1"/>
    <col min="14098" max="14337" width="11.42578125" style="3"/>
    <col min="14338" max="14338" width="30.140625" style="3" bestFit="1" customWidth="1"/>
    <col min="14339" max="14339" width="10.140625" style="3" customWidth="1"/>
    <col min="14340" max="14340" width="1.42578125" style="3" customWidth="1"/>
    <col min="14341" max="14341" width="11.7109375" style="3" customWidth="1"/>
    <col min="14342" max="14342" width="1.42578125" style="3" customWidth="1"/>
    <col min="14343" max="14343" width="11.7109375" style="3" customWidth="1"/>
    <col min="14344" max="14344" width="0.85546875" style="3" customWidth="1"/>
    <col min="14345" max="14345" width="11.7109375" style="3" customWidth="1"/>
    <col min="14346" max="14346" width="1.140625" style="3" customWidth="1"/>
    <col min="14347" max="14347" width="12.5703125" style="3" bestFit="1" customWidth="1"/>
    <col min="14348" max="14348" width="1.28515625" style="3" customWidth="1"/>
    <col min="14349" max="14349" width="12.28515625" style="3" customWidth="1"/>
    <col min="14350" max="14351" width="3" style="3" customWidth="1"/>
    <col min="14352" max="14353" width="12.7109375" style="3" customWidth="1"/>
    <col min="14354" max="14593" width="11.42578125" style="3"/>
    <col min="14594" max="14594" width="30.140625" style="3" bestFit="1" customWidth="1"/>
    <col min="14595" max="14595" width="10.140625" style="3" customWidth="1"/>
    <col min="14596" max="14596" width="1.42578125" style="3" customWidth="1"/>
    <col min="14597" max="14597" width="11.7109375" style="3" customWidth="1"/>
    <col min="14598" max="14598" width="1.42578125" style="3" customWidth="1"/>
    <col min="14599" max="14599" width="11.7109375" style="3" customWidth="1"/>
    <col min="14600" max="14600" width="0.85546875" style="3" customWidth="1"/>
    <col min="14601" max="14601" width="11.7109375" style="3" customWidth="1"/>
    <col min="14602" max="14602" width="1.140625" style="3" customWidth="1"/>
    <col min="14603" max="14603" width="12.5703125" style="3" bestFit="1" customWidth="1"/>
    <col min="14604" max="14604" width="1.28515625" style="3" customWidth="1"/>
    <col min="14605" max="14605" width="12.28515625" style="3" customWidth="1"/>
    <col min="14606" max="14607" width="3" style="3" customWidth="1"/>
    <col min="14608" max="14609" width="12.7109375" style="3" customWidth="1"/>
    <col min="14610" max="14849" width="11.42578125" style="3"/>
    <col min="14850" max="14850" width="30.140625" style="3" bestFit="1" customWidth="1"/>
    <col min="14851" max="14851" width="10.140625" style="3" customWidth="1"/>
    <col min="14852" max="14852" width="1.42578125" style="3" customWidth="1"/>
    <col min="14853" max="14853" width="11.7109375" style="3" customWidth="1"/>
    <col min="14854" max="14854" width="1.42578125" style="3" customWidth="1"/>
    <col min="14855" max="14855" width="11.7109375" style="3" customWidth="1"/>
    <col min="14856" max="14856" width="0.85546875" style="3" customWidth="1"/>
    <col min="14857" max="14857" width="11.7109375" style="3" customWidth="1"/>
    <col min="14858" max="14858" width="1.140625" style="3" customWidth="1"/>
    <col min="14859" max="14859" width="12.5703125" style="3" bestFit="1" customWidth="1"/>
    <col min="14860" max="14860" width="1.28515625" style="3" customWidth="1"/>
    <col min="14861" max="14861" width="12.28515625" style="3" customWidth="1"/>
    <col min="14862" max="14863" width="3" style="3" customWidth="1"/>
    <col min="14864" max="14865" width="12.7109375" style="3" customWidth="1"/>
    <col min="14866" max="15105" width="11.42578125" style="3"/>
    <col min="15106" max="15106" width="30.140625" style="3" bestFit="1" customWidth="1"/>
    <col min="15107" max="15107" width="10.140625" style="3" customWidth="1"/>
    <col min="15108" max="15108" width="1.42578125" style="3" customWidth="1"/>
    <col min="15109" max="15109" width="11.7109375" style="3" customWidth="1"/>
    <col min="15110" max="15110" width="1.42578125" style="3" customWidth="1"/>
    <col min="15111" max="15111" width="11.7109375" style="3" customWidth="1"/>
    <col min="15112" max="15112" width="0.85546875" style="3" customWidth="1"/>
    <col min="15113" max="15113" width="11.7109375" style="3" customWidth="1"/>
    <col min="15114" max="15114" width="1.140625" style="3" customWidth="1"/>
    <col min="15115" max="15115" width="12.5703125" style="3" bestFit="1" customWidth="1"/>
    <col min="15116" max="15116" width="1.28515625" style="3" customWidth="1"/>
    <col min="15117" max="15117" width="12.28515625" style="3" customWidth="1"/>
    <col min="15118" max="15119" width="3" style="3" customWidth="1"/>
    <col min="15120" max="15121" width="12.7109375" style="3" customWidth="1"/>
    <col min="15122" max="15361" width="11.42578125" style="3"/>
    <col min="15362" max="15362" width="30.140625" style="3" bestFit="1" customWidth="1"/>
    <col min="15363" max="15363" width="10.140625" style="3" customWidth="1"/>
    <col min="15364" max="15364" width="1.42578125" style="3" customWidth="1"/>
    <col min="15365" max="15365" width="11.7109375" style="3" customWidth="1"/>
    <col min="15366" max="15366" width="1.42578125" style="3" customWidth="1"/>
    <col min="15367" max="15367" width="11.7109375" style="3" customWidth="1"/>
    <col min="15368" max="15368" width="0.85546875" style="3" customWidth="1"/>
    <col min="15369" max="15369" width="11.7109375" style="3" customWidth="1"/>
    <col min="15370" max="15370" width="1.140625" style="3" customWidth="1"/>
    <col min="15371" max="15371" width="12.5703125" style="3" bestFit="1" customWidth="1"/>
    <col min="15372" max="15372" width="1.28515625" style="3" customWidth="1"/>
    <col min="15373" max="15373" width="12.28515625" style="3" customWidth="1"/>
    <col min="15374" max="15375" width="3" style="3" customWidth="1"/>
    <col min="15376" max="15377" width="12.7109375" style="3" customWidth="1"/>
    <col min="15378" max="15617" width="11.42578125" style="3"/>
    <col min="15618" max="15618" width="30.140625" style="3" bestFit="1" customWidth="1"/>
    <col min="15619" max="15619" width="10.140625" style="3" customWidth="1"/>
    <col min="15620" max="15620" width="1.42578125" style="3" customWidth="1"/>
    <col min="15621" max="15621" width="11.7109375" style="3" customWidth="1"/>
    <col min="15622" max="15622" width="1.42578125" style="3" customWidth="1"/>
    <col min="15623" max="15623" width="11.7109375" style="3" customWidth="1"/>
    <col min="15624" max="15624" width="0.85546875" style="3" customWidth="1"/>
    <col min="15625" max="15625" width="11.7109375" style="3" customWidth="1"/>
    <col min="15626" max="15626" width="1.140625" style="3" customWidth="1"/>
    <col min="15627" max="15627" width="12.5703125" style="3" bestFit="1" customWidth="1"/>
    <col min="15628" max="15628" width="1.28515625" style="3" customWidth="1"/>
    <col min="15629" max="15629" width="12.28515625" style="3" customWidth="1"/>
    <col min="15630" max="15631" width="3" style="3" customWidth="1"/>
    <col min="15632" max="15633" width="12.7109375" style="3" customWidth="1"/>
    <col min="15634" max="15873" width="11.42578125" style="3"/>
    <col min="15874" max="15874" width="30.140625" style="3" bestFit="1" customWidth="1"/>
    <col min="15875" max="15875" width="10.140625" style="3" customWidth="1"/>
    <col min="15876" max="15876" width="1.42578125" style="3" customWidth="1"/>
    <col min="15877" max="15877" width="11.7109375" style="3" customWidth="1"/>
    <col min="15878" max="15878" width="1.42578125" style="3" customWidth="1"/>
    <col min="15879" max="15879" width="11.7109375" style="3" customWidth="1"/>
    <col min="15880" max="15880" width="0.85546875" style="3" customWidth="1"/>
    <col min="15881" max="15881" width="11.7109375" style="3" customWidth="1"/>
    <col min="15882" max="15882" width="1.140625" style="3" customWidth="1"/>
    <col min="15883" max="15883" width="12.5703125" style="3" bestFit="1" customWidth="1"/>
    <col min="15884" max="15884" width="1.28515625" style="3" customWidth="1"/>
    <col min="15885" max="15885" width="12.28515625" style="3" customWidth="1"/>
    <col min="15886" max="15887" width="3" style="3" customWidth="1"/>
    <col min="15888" max="15889" width="12.7109375" style="3" customWidth="1"/>
    <col min="15890" max="16129" width="11.42578125" style="3"/>
    <col min="16130" max="16130" width="30.140625" style="3" bestFit="1" customWidth="1"/>
    <col min="16131" max="16131" width="10.140625" style="3" customWidth="1"/>
    <col min="16132" max="16132" width="1.42578125" style="3" customWidth="1"/>
    <col min="16133" max="16133" width="11.7109375" style="3" customWidth="1"/>
    <col min="16134" max="16134" width="1.42578125" style="3" customWidth="1"/>
    <col min="16135" max="16135" width="11.7109375" style="3" customWidth="1"/>
    <col min="16136" max="16136" width="0.85546875" style="3" customWidth="1"/>
    <col min="16137" max="16137" width="11.7109375" style="3" customWidth="1"/>
    <col min="16138" max="16138" width="1.140625" style="3" customWidth="1"/>
    <col min="16139" max="16139" width="12.5703125" style="3" bestFit="1" customWidth="1"/>
    <col min="16140" max="16140" width="1.28515625" style="3" customWidth="1"/>
    <col min="16141" max="16141" width="12.28515625" style="3" customWidth="1"/>
    <col min="16142" max="16143" width="3" style="3" customWidth="1"/>
    <col min="16144" max="16145" width="12.7109375" style="3" customWidth="1"/>
    <col min="16146" max="16384" width="11.42578125" style="3"/>
  </cols>
  <sheetData>
    <row r="1" spans="2:9" x14ac:dyDescent="0.25">
      <c r="B1" s="1" t="s">
        <v>32</v>
      </c>
      <c r="C1" s="2" t="s">
        <v>0</v>
      </c>
      <c r="D1" s="2"/>
      <c r="E1" s="2" t="s">
        <v>33</v>
      </c>
      <c r="F1" s="2"/>
      <c r="G1" s="2" t="s">
        <v>34</v>
      </c>
    </row>
    <row r="3" spans="2:9" x14ac:dyDescent="0.25">
      <c r="B3" s="4" t="s">
        <v>1</v>
      </c>
      <c r="C3" s="4">
        <v>10000</v>
      </c>
      <c r="D3" s="4"/>
      <c r="E3" s="4">
        <v>10000</v>
      </c>
      <c r="F3" s="4"/>
      <c r="G3" s="4">
        <v>10000</v>
      </c>
    </row>
    <row r="4" spans="2:9" ht="17.25" customHeight="1" x14ac:dyDescent="0.25">
      <c r="B4" s="4" t="s">
        <v>2</v>
      </c>
      <c r="C4" s="4">
        <v>20</v>
      </c>
      <c r="D4" s="4"/>
      <c r="E4" s="4">
        <v>20</v>
      </c>
      <c r="F4" s="4"/>
      <c r="G4" s="4">
        <v>20</v>
      </c>
    </row>
    <row r="5" spans="2:9" x14ac:dyDescent="0.25">
      <c r="B5" s="4" t="s">
        <v>3</v>
      </c>
      <c r="C5" s="4">
        <v>15</v>
      </c>
      <c r="D5" s="4"/>
      <c r="E5" s="4">
        <v>15</v>
      </c>
      <c r="F5" s="4"/>
      <c r="G5" s="4">
        <v>15</v>
      </c>
    </row>
    <row r="6" spans="2:9" x14ac:dyDescent="0.25">
      <c r="B6" s="4" t="s">
        <v>4</v>
      </c>
      <c r="C6" s="4">
        <v>20000</v>
      </c>
      <c r="D6" s="4"/>
      <c r="E6" s="4">
        <v>20000</v>
      </c>
      <c r="F6" s="4"/>
      <c r="G6" s="4">
        <v>20000</v>
      </c>
    </row>
    <row r="7" spans="2:9" x14ac:dyDescent="0.25">
      <c r="B7" s="4" t="s">
        <v>5</v>
      </c>
      <c r="C7" s="5">
        <v>0.02</v>
      </c>
      <c r="D7" s="5"/>
      <c r="E7" s="5">
        <v>0.02</v>
      </c>
      <c r="F7" s="5"/>
      <c r="G7" s="5">
        <v>0.02</v>
      </c>
    </row>
    <row r="8" spans="2:9" x14ac:dyDescent="0.25">
      <c r="B8" s="4" t="s">
        <v>6</v>
      </c>
      <c r="C8" s="6">
        <v>0.1</v>
      </c>
      <c r="D8" s="4"/>
      <c r="E8" s="6">
        <v>0.1</v>
      </c>
      <c r="F8" s="4"/>
      <c r="G8" s="6">
        <v>0.1</v>
      </c>
    </row>
    <row r="9" spans="2:9" x14ac:dyDescent="0.25">
      <c r="B9" s="4"/>
      <c r="C9" s="4"/>
      <c r="D9" s="4"/>
      <c r="E9" s="4"/>
      <c r="F9" s="4"/>
      <c r="G9" s="4"/>
    </row>
    <row r="10" spans="2:9" x14ac:dyDescent="0.25">
      <c r="B10" s="3" t="s">
        <v>7</v>
      </c>
      <c r="C10" s="3">
        <f>+C3*C4</f>
        <v>200000</v>
      </c>
      <c r="D10" s="3"/>
      <c r="E10" s="3">
        <f>+E3*E4</f>
        <v>200000</v>
      </c>
      <c r="F10" s="3"/>
      <c r="G10" s="3">
        <f>+G3*G4</f>
        <v>200000</v>
      </c>
      <c r="I10" s="3" t="s">
        <v>8</v>
      </c>
    </row>
    <row r="11" spans="2:9" x14ac:dyDescent="0.25">
      <c r="B11" s="3" t="s">
        <v>9</v>
      </c>
      <c r="C11" s="3">
        <f>+C5*C3</f>
        <v>150000</v>
      </c>
      <c r="D11" s="3"/>
      <c r="E11" s="3">
        <f>+E5*E3</f>
        <v>150000</v>
      </c>
      <c r="F11" s="3"/>
      <c r="G11" s="3">
        <f>+G5*G3</f>
        <v>150000</v>
      </c>
      <c r="I11" s="3" t="s">
        <v>10</v>
      </c>
    </row>
    <row r="12" spans="2:9" x14ac:dyDescent="0.25">
      <c r="B12" s="12" t="s">
        <v>4</v>
      </c>
      <c r="C12" s="12">
        <f>+C6</f>
        <v>20000</v>
      </c>
      <c r="D12" s="12"/>
      <c r="E12" s="12">
        <v>18000</v>
      </c>
      <c r="F12" s="12"/>
      <c r="G12" s="12">
        <v>22000</v>
      </c>
      <c r="I12" s="3" t="s">
        <v>11</v>
      </c>
    </row>
    <row r="13" spans="2:9" x14ac:dyDescent="0.25">
      <c r="B13" s="3" t="s">
        <v>12</v>
      </c>
      <c r="C13" s="3">
        <f>+C10-C11-C12</f>
        <v>30000</v>
      </c>
      <c r="D13" s="3"/>
      <c r="E13" s="3">
        <f>+E10-E11-E12</f>
        <v>32000</v>
      </c>
      <c r="F13" s="3"/>
      <c r="G13" s="3">
        <f>+G10-G11-G12</f>
        <v>28000</v>
      </c>
      <c r="I13" s="3" t="s">
        <v>13</v>
      </c>
    </row>
    <row r="14" spans="2:9" x14ac:dyDescent="0.25">
      <c r="B14" s="3" t="s">
        <v>14</v>
      </c>
      <c r="C14" s="3">
        <f>+C13*0.35</f>
        <v>10500</v>
      </c>
      <c r="D14" s="3"/>
      <c r="E14" s="3">
        <f>+E13*0.35</f>
        <v>11200</v>
      </c>
      <c r="F14" s="3"/>
      <c r="G14" s="3">
        <f>+G13*0.35</f>
        <v>9800</v>
      </c>
      <c r="I14" s="3" t="s">
        <v>15</v>
      </c>
    </row>
    <row r="15" spans="2:9" x14ac:dyDescent="0.25">
      <c r="B15" s="3" t="s">
        <v>16</v>
      </c>
      <c r="C15" s="3">
        <f>+C13-C14</f>
        <v>19500</v>
      </c>
      <c r="D15" s="3"/>
      <c r="E15" s="3">
        <f>+E13-E14</f>
        <v>20800</v>
      </c>
      <c r="F15" s="3"/>
      <c r="G15" s="3">
        <f>+G13-G14</f>
        <v>18200</v>
      </c>
      <c r="I15" s="3" t="s">
        <v>17</v>
      </c>
    </row>
    <row r="16" spans="2:9" x14ac:dyDescent="0.25">
      <c r="C16" s="3"/>
      <c r="D16" s="3"/>
      <c r="E16" s="3"/>
      <c r="F16" s="3"/>
    </row>
    <row r="17" spans="2:19" x14ac:dyDescent="0.25">
      <c r="E17" s="7">
        <v>1</v>
      </c>
      <c r="G17" s="3">
        <v>2</v>
      </c>
      <c r="I17" s="3">
        <v>3</v>
      </c>
      <c r="K17" s="3">
        <v>4</v>
      </c>
      <c r="P17" s="4"/>
      <c r="Q17" s="8"/>
      <c r="R17" s="8"/>
      <c r="S17" s="8"/>
    </row>
    <row r="18" spans="2:19" x14ac:dyDescent="0.25">
      <c r="B18" s="4" t="s">
        <v>18</v>
      </c>
      <c r="C18" s="8" t="s">
        <v>19</v>
      </c>
      <c r="D18" s="8"/>
      <c r="E18" s="8" t="s">
        <v>20</v>
      </c>
      <c r="F18" s="8"/>
      <c r="G18" s="8" t="s">
        <v>21</v>
      </c>
      <c r="H18" s="8"/>
      <c r="I18" s="8" t="s">
        <v>22</v>
      </c>
      <c r="J18" s="8"/>
      <c r="K18" s="8" t="s">
        <v>23</v>
      </c>
      <c r="P18" s="4"/>
      <c r="Q18" s="8"/>
      <c r="R18" s="8"/>
      <c r="S18" s="8"/>
    </row>
    <row r="19" spans="2:19" x14ac:dyDescent="0.25">
      <c r="B19" s="4" t="s">
        <v>24</v>
      </c>
      <c r="C19" s="8"/>
      <c r="D19" s="8"/>
      <c r="E19" s="9">
        <f>+C15</f>
        <v>19500</v>
      </c>
      <c r="F19" s="10"/>
      <c r="G19" s="9">
        <f>+E19*(1+$C$7)</f>
        <v>19890</v>
      </c>
      <c r="H19" s="9">
        <f>+F19*(1+$C$7)</f>
        <v>0</v>
      </c>
      <c r="I19" s="9">
        <f>+G19*(1+$C$7)</f>
        <v>20287.8</v>
      </c>
      <c r="J19" s="9">
        <f>+H19*(1+$C$7)</f>
        <v>0</v>
      </c>
      <c r="K19" s="9">
        <f>+I19*(1+$C$7)</f>
        <v>20693.556</v>
      </c>
      <c r="P19" s="4"/>
      <c r="Q19" s="8"/>
      <c r="R19" s="8"/>
      <c r="S19" s="8"/>
    </row>
    <row r="20" spans="2:19" x14ac:dyDescent="0.25">
      <c r="B20" s="4" t="s">
        <v>25</v>
      </c>
      <c r="C20" s="8"/>
      <c r="D20" s="8"/>
      <c r="E20" s="8" t="s">
        <v>26</v>
      </c>
      <c r="F20" s="8"/>
      <c r="G20" s="8" t="s">
        <v>27</v>
      </c>
      <c r="H20" s="8"/>
      <c r="I20" s="8" t="s">
        <v>28</v>
      </c>
      <c r="J20" s="8"/>
      <c r="K20" s="8" t="s">
        <v>29</v>
      </c>
      <c r="P20" s="4"/>
      <c r="Q20" s="8"/>
      <c r="R20" s="8"/>
      <c r="S20" s="8"/>
    </row>
    <row r="21" spans="2:19" x14ac:dyDescent="0.25">
      <c r="B21" s="4" t="s">
        <v>30</v>
      </c>
      <c r="C21" s="10">
        <f>SUM(E21:K21)</f>
        <v>63541.790861279958</v>
      </c>
      <c r="D21" s="8"/>
      <c r="E21" s="10">
        <f>+E19/(1+$C$8)^E17</f>
        <v>17727.272727272724</v>
      </c>
      <c r="F21" s="8"/>
      <c r="G21" s="10">
        <f>+G19/(1+$C$8)^G17</f>
        <v>16438.016528925618</v>
      </c>
      <c r="H21" s="8"/>
      <c r="I21" s="10">
        <f>+I19/(1+$C$8)^I17</f>
        <v>15242.524417731023</v>
      </c>
      <c r="J21" s="8"/>
      <c r="K21" s="10">
        <f>+K19/(1+$C$8)^K17</f>
        <v>14133.977187350587</v>
      </c>
      <c r="L21" s="11"/>
      <c r="P21" s="4"/>
      <c r="Q21" s="8"/>
      <c r="R21" s="8"/>
      <c r="S21" s="8"/>
    </row>
    <row r="22" spans="2:19" x14ac:dyDescent="0.25">
      <c r="B22" s="4"/>
      <c r="C22" s="10">
        <v>5</v>
      </c>
      <c r="D22" s="8"/>
      <c r="E22" s="8"/>
      <c r="F22" s="8"/>
      <c r="G22" s="8"/>
      <c r="H22" s="4"/>
      <c r="I22" s="8"/>
      <c r="J22" s="4"/>
      <c r="K22" s="8"/>
      <c r="P22" s="4"/>
      <c r="Q22" s="8"/>
      <c r="R22" s="8"/>
      <c r="S22" s="8"/>
    </row>
    <row r="23" spans="2:19" x14ac:dyDescent="0.25">
      <c r="B23" s="4" t="s">
        <v>35</v>
      </c>
      <c r="C23" s="8" t="s">
        <v>19</v>
      </c>
      <c r="D23" s="8"/>
      <c r="E23" s="8" t="s">
        <v>20</v>
      </c>
      <c r="F23" s="8"/>
      <c r="G23" s="8" t="s">
        <v>21</v>
      </c>
      <c r="H23" s="8"/>
      <c r="I23" s="8" t="s">
        <v>22</v>
      </c>
      <c r="J23" s="8"/>
      <c r="K23" s="8" t="s">
        <v>23</v>
      </c>
      <c r="P23" s="4"/>
      <c r="Q23" s="8"/>
      <c r="R23" s="8"/>
      <c r="S23" s="8"/>
    </row>
    <row r="24" spans="2:19" x14ac:dyDescent="0.25">
      <c r="B24" s="4" t="s">
        <v>24</v>
      </c>
      <c r="C24" s="8"/>
      <c r="D24" s="8"/>
      <c r="E24" s="9">
        <f>+E15</f>
        <v>20800</v>
      </c>
      <c r="F24" s="10"/>
      <c r="G24" s="9">
        <f>+E24*(1+$E$7)</f>
        <v>21216</v>
      </c>
      <c r="H24" s="9">
        <f>+F24*(1+$C$7)</f>
        <v>0</v>
      </c>
      <c r="I24" s="9">
        <f>+G24*(1+$E$7)</f>
        <v>21640.32</v>
      </c>
      <c r="J24" s="9">
        <f>+H24*(1+$C$7)</f>
        <v>0</v>
      </c>
      <c r="K24" s="9">
        <f>+I24*(1+$E$7)</f>
        <v>22073.126400000001</v>
      </c>
      <c r="P24" s="4"/>
      <c r="Q24" s="4"/>
      <c r="R24" s="4"/>
      <c r="S24" s="4"/>
    </row>
    <row r="25" spans="2:19" x14ac:dyDescent="0.25">
      <c r="B25" s="4" t="s">
        <v>25</v>
      </c>
      <c r="C25" s="8"/>
      <c r="D25" s="8"/>
      <c r="E25" s="8" t="s">
        <v>26</v>
      </c>
      <c r="F25" s="8"/>
      <c r="G25" s="8" t="s">
        <v>27</v>
      </c>
      <c r="H25" s="8"/>
      <c r="I25" s="8" t="s">
        <v>28</v>
      </c>
      <c r="J25" s="8"/>
      <c r="K25" s="8" t="s">
        <v>29</v>
      </c>
      <c r="P25" s="4"/>
      <c r="Q25" s="4"/>
      <c r="R25" s="4"/>
      <c r="S25" s="4"/>
    </row>
    <row r="26" spans="2:19" x14ac:dyDescent="0.25">
      <c r="B26" s="4" t="s">
        <v>30</v>
      </c>
      <c r="C26" s="10">
        <f>SUM(E26:K26)</f>
        <v>67777.910252031943</v>
      </c>
      <c r="D26" s="8"/>
      <c r="E26" s="10">
        <f>+E24/(1+$E$8)^E17</f>
        <v>18909.090909090908</v>
      </c>
      <c r="F26" s="8"/>
      <c r="G26" s="10">
        <f>+G24/(1+$E$8)^G17</f>
        <v>17533.884297520657</v>
      </c>
      <c r="H26" s="8"/>
      <c r="I26" s="10">
        <f>+I24/(1+$E$8)^I17</f>
        <v>16258.692712246426</v>
      </c>
      <c r="J26" s="8"/>
      <c r="K26" s="10">
        <f>+K24/(1+$E$8)^K17</f>
        <v>15076.242333173959</v>
      </c>
    </row>
    <row r="27" spans="2:19" x14ac:dyDescent="0.25">
      <c r="B27" s="4"/>
      <c r="C27" s="8"/>
      <c r="D27" s="8"/>
      <c r="E27" s="8"/>
      <c r="F27" s="8"/>
      <c r="G27" s="4"/>
      <c r="H27" s="4"/>
      <c r="I27" s="4"/>
      <c r="J27" s="4"/>
      <c r="K27" s="4"/>
    </row>
    <row r="28" spans="2:19" x14ac:dyDescent="0.25">
      <c r="B28" s="4" t="s">
        <v>36</v>
      </c>
      <c r="C28" s="8" t="s">
        <v>19</v>
      </c>
      <c r="D28" s="8"/>
      <c r="E28" s="8" t="s">
        <v>20</v>
      </c>
      <c r="F28" s="8"/>
      <c r="G28" s="8" t="s">
        <v>21</v>
      </c>
      <c r="H28" s="8"/>
      <c r="I28" s="8" t="s">
        <v>22</v>
      </c>
      <c r="J28" s="8"/>
      <c r="K28" s="8" t="s">
        <v>23</v>
      </c>
    </row>
    <row r="29" spans="2:19" x14ac:dyDescent="0.25">
      <c r="B29" s="4" t="s">
        <v>24</v>
      </c>
      <c r="C29" s="8"/>
      <c r="D29" s="8"/>
      <c r="E29" s="9">
        <f>+G15</f>
        <v>18200</v>
      </c>
      <c r="F29" s="10"/>
      <c r="G29" s="9">
        <f>+E29*(1+$G$7)</f>
        <v>18564</v>
      </c>
      <c r="H29" s="9">
        <f>+F29*(1+$C$7)</f>
        <v>0</v>
      </c>
      <c r="I29" s="9">
        <f>+G29*(1+$G$7)</f>
        <v>18935.28</v>
      </c>
      <c r="J29" s="9">
        <f>+H29*(1+$C$7)</f>
        <v>0</v>
      </c>
      <c r="K29" s="9">
        <f>+I29*(1+$G$7)</f>
        <v>19313.9856</v>
      </c>
    </row>
    <row r="30" spans="2:19" x14ac:dyDescent="0.25">
      <c r="B30" s="4" t="s">
        <v>25</v>
      </c>
      <c r="C30" s="8"/>
      <c r="D30" s="8"/>
      <c r="E30" s="8" t="s">
        <v>26</v>
      </c>
      <c r="F30" s="8"/>
      <c r="G30" s="8" t="s">
        <v>27</v>
      </c>
      <c r="H30" s="8"/>
      <c r="I30" s="8" t="s">
        <v>28</v>
      </c>
      <c r="J30" s="8"/>
      <c r="K30" s="8" t="s">
        <v>29</v>
      </c>
    </row>
    <row r="31" spans="2:19" x14ac:dyDescent="0.25">
      <c r="B31" s="4" t="s">
        <v>30</v>
      </c>
      <c r="C31" s="10">
        <f>SUM(E31:K31)</f>
        <v>59305.671470527959</v>
      </c>
      <c r="D31" s="8"/>
      <c r="E31" s="10">
        <f>+E29/(1+$G$8)^E17</f>
        <v>16545.454545454544</v>
      </c>
      <c r="F31" s="8"/>
      <c r="G31" s="10">
        <f>+G29/(1+$G$8)^G17</f>
        <v>15342.148760330576</v>
      </c>
      <c r="H31" s="8"/>
      <c r="I31" s="10">
        <f>+I29/(1+$G$8)^I17</f>
        <v>14226.356123215623</v>
      </c>
      <c r="J31" s="8"/>
      <c r="K31" s="10">
        <f>+K29/(1+$G$8)^K17</f>
        <v>13191.712041527215</v>
      </c>
    </row>
    <row r="32" spans="2:19" x14ac:dyDescent="0.25">
      <c r="B32" s="4"/>
      <c r="C32" s="8"/>
      <c r="D32" s="8"/>
      <c r="E32" s="8"/>
      <c r="F32" s="8"/>
      <c r="G32" s="4"/>
      <c r="H32" s="4"/>
      <c r="I32" s="4"/>
      <c r="J32" s="4"/>
      <c r="K32" s="4"/>
    </row>
    <row r="35" spans="2:13" x14ac:dyDescent="0.25">
      <c r="B35" s="1" t="s">
        <v>37</v>
      </c>
      <c r="C35" s="2" t="s">
        <v>0</v>
      </c>
      <c r="D35" s="2"/>
      <c r="E35" s="2" t="s">
        <v>38</v>
      </c>
      <c r="F35" s="2"/>
      <c r="G35" s="2" t="s">
        <v>39</v>
      </c>
    </row>
    <row r="37" spans="2:13" x14ac:dyDescent="0.25">
      <c r="B37" s="4" t="s">
        <v>1</v>
      </c>
      <c r="C37" s="4">
        <v>10000</v>
      </c>
      <c r="D37" s="4"/>
      <c r="E37" s="4">
        <v>10000</v>
      </c>
      <c r="F37" s="4"/>
      <c r="G37" s="4">
        <v>10000</v>
      </c>
    </row>
    <row r="38" spans="2:13" x14ac:dyDescent="0.25">
      <c r="B38" s="12" t="s">
        <v>2</v>
      </c>
      <c r="C38" s="12">
        <v>20</v>
      </c>
      <c r="D38" s="12"/>
      <c r="E38" s="12">
        <v>22</v>
      </c>
      <c r="F38" s="12"/>
      <c r="G38" s="12">
        <v>18</v>
      </c>
    </row>
    <row r="39" spans="2:13" x14ac:dyDescent="0.25">
      <c r="B39" s="4" t="s">
        <v>3</v>
      </c>
      <c r="C39" s="4">
        <v>15</v>
      </c>
      <c r="D39" s="4"/>
      <c r="E39" s="4">
        <v>15</v>
      </c>
      <c r="F39" s="4"/>
      <c r="G39" s="4">
        <v>15</v>
      </c>
    </row>
    <row r="40" spans="2:13" x14ac:dyDescent="0.25">
      <c r="B40" s="4" t="s">
        <v>4</v>
      </c>
      <c r="C40" s="4">
        <v>20000</v>
      </c>
      <c r="D40" s="4"/>
      <c r="E40" s="4">
        <v>20000</v>
      </c>
      <c r="F40" s="4"/>
      <c r="G40" s="4">
        <v>20000</v>
      </c>
    </row>
    <row r="41" spans="2:13" x14ac:dyDescent="0.25">
      <c r="B41" s="4" t="s">
        <v>5</v>
      </c>
      <c r="C41" s="5">
        <v>0.02</v>
      </c>
      <c r="D41" s="5"/>
      <c r="E41" s="5">
        <v>0.02</v>
      </c>
      <c r="F41" s="5"/>
      <c r="G41" s="5">
        <v>0.02</v>
      </c>
    </row>
    <row r="42" spans="2:13" x14ac:dyDescent="0.25">
      <c r="B42" s="4" t="s">
        <v>6</v>
      </c>
      <c r="C42" s="6">
        <v>0.1</v>
      </c>
      <c r="D42" s="4"/>
      <c r="E42" s="6">
        <v>0.1</v>
      </c>
      <c r="F42" s="4"/>
      <c r="G42" s="6">
        <v>0.1</v>
      </c>
      <c r="M42" s="11"/>
    </row>
    <row r="43" spans="2:13" x14ac:dyDescent="0.25">
      <c r="B43" s="4"/>
      <c r="C43" s="4"/>
      <c r="D43" s="4"/>
      <c r="E43" s="4"/>
      <c r="F43" s="4"/>
      <c r="G43" s="4"/>
    </row>
    <row r="44" spans="2:13" x14ac:dyDescent="0.25">
      <c r="B44" s="12" t="s">
        <v>7</v>
      </c>
      <c r="C44" s="12">
        <f>+C37*C38</f>
        <v>200000</v>
      </c>
      <c r="D44" s="12"/>
      <c r="E44" s="12">
        <f>+E37*E38</f>
        <v>220000</v>
      </c>
      <c r="F44" s="12"/>
      <c r="G44" s="12">
        <f>+G37*G38</f>
        <v>180000</v>
      </c>
    </row>
    <row r="45" spans="2:13" x14ac:dyDescent="0.25">
      <c r="B45" s="3" t="s">
        <v>9</v>
      </c>
      <c r="C45" s="3">
        <f>+C39*C37</f>
        <v>150000</v>
      </c>
      <c r="D45" s="3"/>
      <c r="E45" s="3">
        <f>+E39*E37</f>
        <v>150000</v>
      </c>
      <c r="F45" s="3"/>
      <c r="G45" s="3">
        <f>+G39*G37</f>
        <v>150000</v>
      </c>
    </row>
    <row r="46" spans="2:13" x14ac:dyDescent="0.25">
      <c r="B46" s="3" t="s">
        <v>4</v>
      </c>
      <c r="C46" s="3">
        <f>+C40</f>
        <v>20000</v>
      </c>
      <c r="D46" s="3"/>
      <c r="E46" s="3">
        <f>+E40</f>
        <v>20000</v>
      </c>
      <c r="F46" s="3"/>
      <c r="G46" s="3">
        <f>+G40</f>
        <v>20000</v>
      </c>
    </row>
    <row r="47" spans="2:13" x14ac:dyDescent="0.25">
      <c r="B47" s="3" t="s">
        <v>12</v>
      </c>
      <c r="C47" s="3">
        <f>+C44-C45-C46</f>
        <v>30000</v>
      </c>
      <c r="D47" s="3"/>
      <c r="E47" s="3">
        <f>+E44-E45-E46</f>
        <v>50000</v>
      </c>
      <c r="F47" s="3"/>
      <c r="G47" s="3">
        <f>+G44-G45-G46</f>
        <v>10000</v>
      </c>
    </row>
    <row r="48" spans="2:13" x14ac:dyDescent="0.25">
      <c r="B48" s="3" t="s">
        <v>14</v>
      </c>
      <c r="C48" s="3">
        <f>+C47*0.35</f>
        <v>10500</v>
      </c>
      <c r="D48" s="3"/>
      <c r="E48" s="3">
        <f>+E47*0.35</f>
        <v>17500</v>
      </c>
      <c r="F48" s="3"/>
      <c r="G48" s="3">
        <f>+G47*0.35</f>
        <v>3500</v>
      </c>
    </row>
    <row r="49" spans="2:11" x14ac:dyDescent="0.25">
      <c r="B49" s="3" t="s">
        <v>16</v>
      </c>
      <c r="C49" s="3">
        <f>+C47-C48</f>
        <v>19500</v>
      </c>
      <c r="D49" s="3"/>
      <c r="E49" s="3">
        <f>+E47-E48</f>
        <v>32500</v>
      </c>
      <c r="F49" s="3"/>
      <c r="G49" s="3">
        <f>+G47-G48</f>
        <v>6500</v>
      </c>
    </row>
    <row r="50" spans="2:11" x14ac:dyDescent="0.25">
      <c r="C50" s="3"/>
      <c r="D50" s="3"/>
      <c r="E50" s="3"/>
      <c r="F50" s="3"/>
    </row>
    <row r="51" spans="2:11" x14ac:dyDescent="0.25">
      <c r="E51" s="7">
        <v>1</v>
      </c>
      <c r="G51" s="3">
        <v>2</v>
      </c>
      <c r="I51" s="3">
        <v>3</v>
      </c>
      <c r="K51" s="3">
        <v>4</v>
      </c>
    </row>
    <row r="52" spans="2:11" x14ac:dyDescent="0.25">
      <c r="B52" s="4" t="s">
        <v>18</v>
      </c>
      <c r="C52" s="8" t="s">
        <v>19</v>
      </c>
      <c r="D52" s="8"/>
      <c r="E52" s="8" t="s">
        <v>20</v>
      </c>
      <c r="F52" s="8"/>
      <c r="G52" s="8" t="s">
        <v>21</v>
      </c>
      <c r="H52" s="8"/>
      <c r="I52" s="8" t="s">
        <v>22</v>
      </c>
      <c r="J52" s="8"/>
      <c r="K52" s="8" t="s">
        <v>23</v>
      </c>
    </row>
    <row r="53" spans="2:11" x14ac:dyDescent="0.25">
      <c r="B53" s="4" t="s">
        <v>24</v>
      </c>
      <c r="C53" s="8"/>
      <c r="D53" s="8"/>
      <c r="E53" s="9">
        <f>+C49</f>
        <v>19500</v>
      </c>
      <c r="F53" s="10"/>
      <c r="G53" s="9">
        <f>+E53*(1+$C$7)</f>
        <v>19890</v>
      </c>
      <c r="H53" s="9">
        <f>+F53*(1+$C$7)</f>
        <v>0</v>
      </c>
      <c r="I53" s="9">
        <f>+G53*(1+$C$7)</f>
        <v>20287.8</v>
      </c>
      <c r="J53" s="9">
        <f>+H53*(1+$C$7)</f>
        <v>0</v>
      </c>
      <c r="K53" s="9">
        <f>+I53*(1+$C$7)</f>
        <v>20693.556</v>
      </c>
    </row>
    <row r="54" spans="2:11" x14ac:dyDescent="0.25">
      <c r="B54" s="4" t="s">
        <v>25</v>
      </c>
      <c r="C54" s="8"/>
      <c r="D54" s="8"/>
      <c r="E54" s="8" t="s">
        <v>26</v>
      </c>
      <c r="F54" s="8"/>
      <c r="G54" s="8" t="s">
        <v>27</v>
      </c>
      <c r="H54" s="8"/>
      <c r="I54" s="8" t="s">
        <v>28</v>
      </c>
      <c r="J54" s="8"/>
      <c r="K54" s="8" t="s">
        <v>29</v>
      </c>
    </row>
    <row r="55" spans="2:11" x14ac:dyDescent="0.25">
      <c r="B55" s="4" t="s">
        <v>30</v>
      </c>
      <c r="C55" s="10">
        <f>SUM(E55:K55)</f>
        <v>63541.790861279958</v>
      </c>
      <c r="D55" s="8"/>
      <c r="E55" s="10">
        <f>+E53/(1+$C$8)^E51</f>
        <v>17727.272727272724</v>
      </c>
      <c r="F55" s="8"/>
      <c r="G55" s="10">
        <f>+G53/(1+$C$8)^G51</f>
        <v>16438.016528925618</v>
      </c>
      <c r="H55" s="8"/>
      <c r="I55" s="10">
        <f>+I53/(1+$C$8)^I51</f>
        <v>15242.524417731023</v>
      </c>
      <c r="J55" s="8"/>
      <c r="K55" s="10">
        <f>+K53/(1+$C$8)^K51</f>
        <v>14133.977187350587</v>
      </c>
    </row>
    <row r="56" spans="2:11" x14ac:dyDescent="0.25">
      <c r="B56" s="4"/>
      <c r="C56" s="10">
        <v>5</v>
      </c>
      <c r="D56" s="8"/>
      <c r="E56" s="8"/>
      <c r="F56" s="8"/>
      <c r="G56" s="8"/>
      <c r="H56" s="4"/>
      <c r="I56" s="8"/>
      <c r="J56" s="4"/>
      <c r="K56" s="8"/>
    </row>
    <row r="57" spans="2:11" x14ac:dyDescent="0.25">
      <c r="B57" s="4" t="s">
        <v>35</v>
      </c>
      <c r="C57" s="8" t="s">
        <v>19</v>
      </c>
      <c r="D57" s="8"/>
      <c r="E57" s="8" t="s">
        <v>20</v>
      </c>
      <c r="F57" s="8"/>
      <c r="G57" s="8" t="s">
        <v>21</v>
      </c>
      <c r="H57" s="8"/>
      <c r="I57" s="8" t="s">
        <v>22</v>
      </c>
      <c r="J57" s="8"/>
      <c r="K57" s="8" t="s">
        <v>23</v>
      </c>
    </row>
    <row r="58" spans="2:11" x14ac:dyDescent="0.25">
      <c r="B58" s="4" t="s">
        <v>24</v>
      </c>
      <c r="C58" s="8"/>
      <c r="D58" s="8"/>
      <c r="E58" s="9">
        <f>+E49</f>
        <v>32500</v>
      </c>
      <c r="F58" s="10"/>
      <c r="G58" s="9">
        <f>+E58*(1+$E$7)</f>
        <v>33150</v>
      </c>
      <c r="H58" s="9">
        <f>+F58*(1+$C$7)</f>
        <v>0</v>
      </c>
      <c r="I58" s="9">
        <f>+G58*(1+$E$7)</f>
        <v>33813</v>
      </c>
      <c r="J58" s="9">
        <f>+H58*(1+$C$7)</f>
        <v>0</v>
      </c>
      <c r="K58" s="9">
        <f>+I58*(1+$E$7)</f>
        <v>34489.26</v>
      </c>
    </row>
    <row r="59" spans="2:11" x14ac:dyDescent="0.25">
      <c r="B59" s="4" t="s">
        <v>25</v>
      </c>
      <c r="C59" s="8"/>
      <c r="D59" s="8"/>
      <c r="E59" s="8" t="s">
        <v>26</v>
      </c>
      <c r="F59" s="8"/>
      <c r="G59" s="8" t="s">
        <v>27</v>
      </c>
      <c r="H59" s="8"/>
      <c r="I59" s="8" t="s">
        <v>28</v>
      </c>
      <c r="J59" s="8"/>
      <c r="K59" s="8" t="s">
        <v>29</v>
      </c>
    </row>
    <row r="60" spans="2:11" x14ac:dyDescent="0.25">
      <c r="B60" s="4" t="s">
        <v>30</v>
      </c>
      <c r="C60" s="10">
        <f>SUM(E60:K60)</f>
        <v>105902.98476879991</v>
      </c>
      <c r="D60" s="8"/>
      <c r="E60" s="10">
        <f>+E58/(1+$E$8)^E51</f>
        <v>29545.454545454544</v>
      </c>
      <c r="F60" s="8"/>
      <c r="G60" s="10">
        <f>+G58/(1+$E$8)^G51</f>
        <v>27396.694214876028</v>
      </c>
      <c r="H60" s="8"/>
      <c r="I60" s="10">
        <f>+I58/(1+$E$8)^I51</f>
        <v>25404.207362885041</v>
      </c>
      <c r="J60" s="8"/>
      <c r="K60" s="10">
        <f>+K58/(1+$E$8)^K51</f>
        <v>23556.628645584315</v>
      </c>
    </row>
    <row r="61" spans="2:11" x14ac:dyDescent="0.25">
      <c r="B61" s="4"/>
      <c r="C61" s="8"/>
      <c r="D61" s="8"/>
      <c r="E61" s="8"/>
      <c r="F61" s="8"/>
      <c r="G61" s="4"/>
      <c r="H61" s="4"/>
      <c r="I61" s="4"/>
      <c r="J61" s="4"/>
      <c r="K61" s="4"/>
    </row>
    <row r="62" spans="2:11" x14ac:dyDescent="0.25">
      <c r="B62" s="4" t="s">
        <v>36</v>
      </c>
      <c r="C62" s="8" t="s">
        <v>19</v>
      </c>
      <c r="D62" s="8"/>
      <c r="E62" s="8" t="s">
        <v>20</v>
      </c>
      <c r="F62" s="8"/>
      <c r="G62" s="8" t="s">
        <v>21</v>
      </c>
      <c r="H62" s="8"/>
      <c r="I62" s="8" t="s">
        <v>22</v>
      </c>
      <c r="J62" s="8"/>
      <c r="K62" s="8" t="s">
        <v>23</v>
      </c>
    </row>
    <row r="63" spans="2:11" x14ac:dyDescent="0.25">
      <c r="B63" s="4" t="s">
        <v>24</v>
      </c>
      <c r="C63" s="8"/>
      <c r="D63" s="8"/>
      <c r="E63" s="9">
        <f>+G49</f>
        <v>6500</v>
      </c>
      <c r="F63" s="10"/>
      <c r="G63" s="9">
        <f>+E63*(1+$G$7)</f>
        <v>6630</v>
      </c>
      <c r="H63" s="9">
        <f>+F63*(1+$C$7)</f>
        <v>0</v>
      </c>
      <c r="I63" s="9">
        <f>+G63*(1+$G$7)</f>
        <v>6762.6</v>
      </c>
      <c r="J63" s="9">
        <f>+H63*(1+$C$7)</f>
        <v>0</v>
      </c>
      <c r="K63" s="9">
        <f>+I63*(1+$G$7)</f>
        <v>6897.8520000000008</v>
      </c>
    </row>
    <row r="64" spans="2:11" x14ac:dyDescent="0.25">
      <c r="B64" s="4" t="s">
        <v>25</v>
      </c>
      <c r="C64" s="8"/>
      <c r="D64" s="8"/>
      <c r="E64" s="8" t="s">
        <v>26</v>
      </c>
      <c r="F64" s="8"/>
      <c r="G64" s="8" t="s">
        <v>27</v>
      </c>
      <c r="H64" s="8"/>
      <c r="I64" s="8" t="s">
        <v>28</v>
      </c>
      <c r="J64" s="8"/>
      <c r="K64" s="8" t="s">
        <v>29</v>
      </c>
    </row>
    <row r="65" spans="2:11" x14ac:dyDescent="0.25">
      <c r="B65" s="4" t="s">
        <v>30</v>
      </c>
      <c r="C65" s="10">
        <f>SUM(E65:K65)</f>
        <v>21180.596953759985</v>
      </c>
      <c r="D65" s="8"/>
      <c r="E65" s="10">
        <f>+E63/(1+$G$8)^E51</f>
        <v>5909.090909090909</v>
      </c>
      <c r="F65" s="8"/>
      <c r="G65" s="10">
        <f>+G63/(1+$G$8)^G51</f>
        <v>5479.3388429752058</v>
      </c>
      <c r="H65" s="8"/>
      <c r="I65" s="10">
        <f>+I63/(1+$G$8)^I51</f>
        <v>5080.8414725770081</v>
      </c>
      <c r="J65" s="8"/>
      <c r="K65" s="10">
        <f>+K63/(1+$G$8)^K51</f>
        <v>4711.3257291168629</v>
      </c>
    </row>
    <row r="69" spans="2:11" x14ac:dyDescent="0.25">
      <c r="B69" s="1" t="s">
        <v>40</v>
      </c>
      <c r="C69" s="2" t="s">
        <v>0</v>
      </c>
      <c r="D69" s="2"/>
      <c r="E69" s="2" t="s">
        <v>39</v>
      </c>
      <c r="F69" s="2"/>
      <c r="G69" s="2" t="s">
        <v>38</v>
      </c>
    </row>
    <row r="71" spans="2:11" x14ac:dyDescent="0.25">
      <c r="B71" s="4" t="s">
        <v>1</v>
      </c>
      <c r="C71" s="4">
        <v>10000</v>
      </c>
      <c r="D71" s="4"/>
      <c r="E71" s="4">
        <v>10000</v>
      </c>
      <c r="F71" s="4"/>
      <c r="G71" s="4">
        <v>10000</v>
      </c>
    </row>
    <row r="72" spans="2:11" x14ac:dyDescent="0.25">
      <c r="B72" s="4" t="s">
        <v>2</v>
      </c>
      <c r="C72" s="4">
        <v>20</v>
      </c>
      <c r="D72" s="4"/>
      <c r="E72" s="4">
        <v>20</v>
      </c>
      <c r="F72" s="4"/>
      <c r="G72" s="4">
        <v>20</v>
      </c>
    </row>
    <row r="73" spans="2:11" x14ac:dyDescent="0.25">
      <c r="B73" s="12" t="s">
        <v>3</v>
      </c>
      <c r="C73" s="12">
        <v>15</v>
      </c>
      <c r="D73" s="12"/>
      <c r="E73" s="12">
        <v>13.5</v>
      </c>
      <c r="F73" s="12"/>
      <c r="G73" s="12">
        <v>16.5</v>
      </c>
    </row>
    <row r="74" spans="2:11" x14ac:dyDescent="0.25">
      <c r="B74" s="4" t="s">
        <v>4</v>
      </c>
      <c r="C74" s="4">
        <v>20000</v>
      </c>
      <c r="D74" s="4"/>
      <c r="E74" s="4">
        <v>20000</v>
      </c>
      <c r="F74" s="4"/>
      <c r="G74" s="4">
        <v>20000</v>
      </c>
    </row>
    <row r="75" spans="2:11" x14ac:dyDescent="0.25">
      <c r="B75" s="4" t="s">
        <v>5</v>
      </c>
      <c r="C75" s="5">
        <v>0.02</v>
      </c>
      <c r="D75" s="5"/>
      <c r="E75" s="5">
        <v>0.02</v>
      </c>
      <c r="F75" s="5"/>
      <c r="G75" s="5">
        <v>0.02</v>
      </c>
    </row>
    <row r="76" spans="2:11" x14ac:dyDescent="0.25">
      <c r="B76" s="4" t="s">
        <v>6</v>
      </c>
      <c r="C76" s="6">
        <v>0.1</v>
      </c>
      <c r="D76" s="4"/>
      <c r="E76" s="6">
        <v>0.1</v>
      </c>
      <c r="F76" s="4"/>
      <c r="G76" s="6">
        <v>0.1</v>
      </c>
    </row>
    <row r="77" spans="2:11" x14ac:dyDescent="0.25">
      <c r="B77" s="4"/>
      <c r="C77" s="4"/>
      <c r="D77" s="4"/>
      <c r="E77" s="4"/>
      <c r="F77" s="4"/>
      <c r="G77" s="4"/>
    </row>
    <row r="78" spans="2:11" x14ac:dyDescent="0.25">
      <c r="B78" s="4" t="s">
        <v>7</v>
      </c>
      <c r="C78" s="4">
        <f>+C71*C72</f>
        <v>200000</v>
      </c>
      <c r="D78" s="4"/>
      <c r="E78" s="4">
        <f>+E71*E72</f>
        <v>200000</v>
      </c>
      <c r="F78" s="4"/>
      <c r="G78" s="4">
        <f>+G71*G72</f>
        <v>200000</v>
      </c>
    </row>
    <row r="79" spans="2:11" x14ac:dyDescent="0.25">
      <c r="B79" s="12" t="s">
        <v>9</v>
      </c>
      <c r="C79" s="12">
        <f>+C73*C71</f>
        <v>150000</v>
      </c>
      <c r="D79" s="12"/>
      <c r="E79" s="12">
        <f>+E73*E71</f>
        <v>135000</v>
      </c>
      <c r="F79" s="12"/>
      <c r="G79" s="12">
        <f>+G73*G71</f>
        <v>165000</v>
      </c>
    </row>
    <row r="80" spans="2:11" x14ac:dyDescent="0.25">
      <c r="B80" s="3" t="s">
        <v>4</v>
      </c>
      <c r="C80" s="3">
        <f>+C74</f>
        <v>20000</v>
      </c>
      <c r="D80" s="3"/>
      <c r="E80" s="3">
        <f>+E74</f>
        <v>20000</v>
      </c>
      <c r="F80" s="3"/>
      <c r="G80" s="3">
        <f>+G74</f>
        <v>20000</v>
      </c>
    </row>
    <row r="81" spans="2:11" x14ac:dyDescent="0.25">
      <c r="B81" s="3" t="s">
        <v>12</v>
      </c>
      <c r="C81" s="3">
        <f>+C78-C79-C80</f>
        <v>30000</v>
      </c>
      <c r="D81" s="3"/>
      <c r="E81" s="3">
        <f>+E78-E79-E80</f>
        <v>45000</v>
      </c>
      <c r="F81" s="3"/>
      <c r="G81" s="3">
        <f>+G78-G79-G80</f>
        <v>15000</v>
      </c>
    </row>
    <row r="82" spans="2:11" x14ac:dyDescent="0.25">
      <c r="B82" s="3" t="s">
        <v>14</v>
      </c>
      <c r="C82" s="3">
        <f>+C81*0.35</f>
        <v>10500</v>
      </c>
      <c r="D82" s="3"/>
      <c r="E82" s="3">
        <f>+E81*0.35</f>
        <v>15749.999999999998</v>
      </c>
      <c r="F82" s="3"/>
      <c r="G82" s="3">
        <f>+G81*0.35</f>
        <v>5250</v>
      </c>
    </row>
    <row r="83" spans="2:11" x14ac:dyDescent="0.25">
      <c r="B83" s="3" t="s">
        <v>16</v>
      </c>
      <c r="C83" s="3">
        <f>+C81-C82</f>
        <v>19500</v>
      </c>
      <c r="D83" s="3"/>
      <c r="E83" s="3">
        <f>+E81-E82</f>
        <v>29250</v>
      </c>
      <c r="F83" s="3"/>
      <c r="G83" s="3">
        <f>+G81-G82</f>
        <v>9750</v>
      </c>
    </row>
    <row r="84" spans="2:11" x14ac:dyDescent="0.25">
      <c r="C84" s="3"/>
      <c r="D84" s="3"/>
      <c r="E84" s="3"/>
      <c r="F84" s="3"/>
    </row>
    <row r="85" spans="2:11" x14ac:dyDescent="0.25">
      <c r="E85" s="7">
        <v>1</v>
      </c>
      <c r="G85" s="3">
        <v>2</v>
      </c>
      <c r="I85" s="3">
        <v>3</v>
      </c>
      <c r="K85" s="3">
        <v>4</v>
      </c>
    </row>
    <row r="86" spans="2:11" x14ac:dyDescent="0.25">
      <c r="B86" s="4" t="s">
        <v>18</v>
      </c>
      <c r="C86" s="8" t="s">
        <v>19</v>
      </c>
      <c r="D86" s="8"/>
      <c r="E86" s="8" t="s">
        <v>20</v>
      </c>
      <c r="F86" s="8"/>
      <c r="G86" s="8" t="s">
        <v>21</v>
      </c>
      <c r="H86" s="8"/>
      <c r="I86" s="8" t="s">
        <v>22</v>
      </c>
      <c r="J86" s="8"/>
      <c r="K86" s="8" t="s">
        <v>23</v>
      </c>
    </row>
    <row r="87" spans="2:11" x14ac:dyDescent="0.25">
      <c r="B87" s="4" t="s">
        <v>24</v>
      </c>
      <c r="C87" s="8"/>
      <c r="D87" s="8"/>
      <c r="E87" s="9">
        <f>+C83</f>
        <v>19500</v>
      </c>
      <c r="F87" s="10"/>
      <c r="G87" s="9">
        <f>+E87*(1+$C$7)</f>
        <v>19890</v>
      </c>
      <c r="H87" s="9">
        <f>+F87*(1+$C$7)</f>
        <v>0</v>
      </c>
      <c r="I87" s="9">
        <f>+G87*(1+$C$7)</f>
        <v>20287.8</v>
      </c>
      <c r="J87" s="9">
        <f>+H87*(1+$C$7)</f>
        <v>0</v>
      </c>
      <c r="K87" s="9">
        <f>+I87*(1+$C$7)</f>
        <v>20693.556</v>
      </c>
    </row>
    <row r="88" spans="2:11" x14ac:dyDescent="0.25">
      <c r="B88" s="4" t="s">
        <v>25</v>
      </c>
      <c r="C88" s="8"/>
      <c r="D88" s="8"/>
      <c r="E88" s="8" t="s">
        <v>26</v>
      </c>
      <c r="F88" s="8"/>
      <c r="G88" s="8" t="s">
        <v>27</v>
      </c>
      <c r="H88" s="8"/>
      <c r="I88" s="8" t="s">
        <v>28</v>
      </c>
      <c r="J88" s="8"/>
      <c r="K88" s="8" t="s">
        <v>29</v>
      </c>
    </row>
    <row r="89" spans="2:11" x14ac:dyDescent="0.25">
      <c r="B89" s="4" t="s">
        <v>30</v>
      </c>
      <c r="C89" s="10">
        <f>SUM(E89:K89)</f>
        <v>63541.790861279958</v>
      </c>
      <c r="D89" s="8"/>
      <c r="E89" s="10">
        <f>+E87/(1+$C$8)^E85</f>
        <v>17727.272727272724</v>
      </c>
      <c r="F89" s="8"/>
      <c r="G89" s="10">
        <f>+G87/(1+$C$8)^G85</f>
        <v>16438.016528925618</v>
      </c>
      <c r="H89" s="8"/>
      <c r="I89" s="10">
        <f>+I87/(1+$C$8)^I85</f>
        <v>15242.524417731023</v>
      </c>
      <c r="J89" s="8"/>
      <c r="K89" s="10">
        <f>+K87/(1+$C$8)^K85</f>
        <v>14133.977187350587</v>
      </c>
    </row>
    <row r="90" spans="2:11" x14ac:dyDescent="0.25">
      <c r="B90" s="4"/>
      <c r="C90" s="10">
        <v>5</v>
      </c>
      <c r="D90" s="8"/>
      <c r="E90" s="8"/>
      <c r="F90" s="8"/>
      <c r="G90" s="8"/>
      <c r="H90" s="4"/>
      <c r="I90" s="8"/>
      <c r="J90" s="4"/>
      <c r="K90" s="8"/>
    </row>
    <row r="91" spans="2:11" x14ac:dyDescent="0.25">
      <c r="B91" s="4" t="s">
        <v>35</v>
      </c>
      <c r="C91" s="8" t="s">
        <v>19</v>
      </c>
      <c r="D91" s="8"/>
      <c r="E91" s="8" t="s">
        <v>20</v>
      </c>
      <c r="F91" s="8"/>
      <c r="G91" s="8" t="s">
        <v>21</v>
      </c>
      <c r="H91" s="8"/>
      <c r="I91" s="8" t="s">
        <v>22</v>
      </c>
      <c r="J91" s="8"/>
      <c r="K91" s="8" t="s">
        <v>23</v>
      </c>
    </row>
    <row r="92" spans="2:11" x14ac:dyDescent="0.25">
      <c r="B92" s="4" t="s">
        <v>24</v>
      </c>
      <c r="C92" s="8"/>
      <c r="D92" s="8"/>
      <c r="E92" s="9">
        <f>+E83</f>
        <v>29250</v>
      </c>
      <c r="F92" s="10"/>
      <c r="G92" s="9">
        <f>+E92*(1+$E$7)</f>
        <v>29835</v>
      </c>
      <c r="H92" s="9">
        <f>+F92*(1+$C$7)</f>
        <v>0</v>
      </c>
      <c r="I92" s="9">
        <f>+G92*(1+$E$7)</f>
        <v>30431.7</v>
      </c>
      <c r="J92" s="9">
        <f>+H92*(1+$C$7)</f>
        <v>0</v>
      </c>
      <c r="K92" s="9">
        <f>+I92*(1+$E$7)</f>
        <v>31040.334000000003</v>
      </c>
    </row>
    <row r="93" spans="2:11" x14ac:dyDescent="0.25">
      <c r="B93" s="4" t="s">
        <v>25</v>
      </c>
      <c r="C93" s="8"/>
      <c r="D93" s="8"/>
      <c r="E93" s="8" t="s">
        <v>26</v>
      </c>
      <c r="F93" s="8"/>
      <c r="G93" s="8" t="s">
        <v>27</v>
      </c>
      <c r="H93" s="8"/>
      <c r="I93" s="8" t="s">
        <v>28</v>
      </c>
      <c r="J93" s="8"/>
      <c r="K93" s="8" t="s">
        <v>29</v>
      </c>
    </row>
    <row r="94" spans="2:11" x14ac:dyDescent="0.25">
      <c r="B94" s="4" t="s">
        <v>30</v>
      </c>
      <c r="C94" s="10">
        <f>SUM(E94:K94)</f>
        <v>95312.686291919934</v>
      </c>
      <c r="D94" s="8"/>
      <c r="E94" s="10">
        <f>+E92/(1+$E$8)^E85</f>
        <v>26590.909090909088</v>
      </c>
      <c r="F94" s="8"/>
      <c r="G94" s="10">
        <f>+G92/(1+$E$8)^G85</f>
        <v>24657.024793388427</v>
      </c>
      <c r="H94" s="8"/>
      <c r="I94" s="10">
        <f>+I92/(1+$E$8)^I85</f>
        <v>22863.786626596539</v>
      </c>
      <c r="J94" s="8"/>
      <c r="K94" s="10">
        <f>+K92/(1+$E$8)^K85</f>
        <v>21200.965781025883</v>
      </c>
    </row>
    <row r="95" spans="2:11" x14ac:dyDescent="0.25">
      <c r="B95" s="4"/>
      <c r="C95" s="8"/>
      <c r="D95" s="8"/>
      <c r="E95" s="8"/>
      <c r="F95" s="8"/>
      <c r="G95" s="4"/>
      <c r="H95" s="4"/>
      <c r="I95" s="4"/>
      <c r="J95" s="4"/>
      <c r="K95" s="4"/>
    </row>
    <row r="96" spans="2:11" x14ac:dyDescent="0.25">
      <c r="B96" s="4" t="s">
        <v>36</v>
      </c>
      <c r="C96" s="8" t="s">
        <v>19</v>
      </c>
      <c r="D96" s="8"/>
      <c r="E96" s="8" t="s">
        <v>20</v>
      </c>
      <c r="F96" s="8"/>
      <c r="G96" s="8" t="s">
        <v>21</v>
      </c>
      <c r="H96" s="8"/>
      <c r="I96" s="8" t="s">
        <v>22</v>
      </c>
      <c r="J96" s="8"/>
      <c r="K96" s="8" t="s">
        <v>23</v>
      </c>
    </row>
    <row r="97" spans="2:11" x14ac:dyDescent="0.25">
      <c r="B97" s="4" t="s">
        <v>24</v>
      </c>
      <c r="C97" s="8"/>
      <c r="D97" s="8"/>
      <c r="E97" s="9">
        <f>+G83</f>
        <v>9750</v>
      </c>
      <c r="F97" s="10"/>
      <c r="G97" s="9">
        <f>+E97*(1+$G$7)</f>
        <v>9945</v>
      </c>
      <c r="H97" s="9">
        <f>+F97*(1+$C$7)</f>
        <v>0</v>
      </c>
      <c r="I97" s="9">
        <f>+G97*(1+$G$7)</f>
        <v>10143.9</v>
      </c>
      <c r="J97" s="9">
        <f>+H97*(1+$C$7)</f>
        <v>0</v>
      </c>
      <c r="K97" s="9">
        <f>+I97*(1+$G$7)</f>
        <v>10346.778</v>
      </c>
    </row>
    <row r="98" spans="2:11" x14ac:dyDescent="0.25">
      <c r="B98" s="4" t="s">
        <v>25</v>
      </c>
      <c r="C98" s="8"/>
      <c r="D98" s="8"/>
      <c r="E98" s="8" t="s">
        <v>26</v>
      </c>
      <c r="F98" s="8"/>
      <c r="G98" s="8" t="s">
        <v>27</v>
      </c>
      <c r="H98" s="8"/>
      <c r="I98" s="8" t="s">
        <v>28</v>
      </c>
      <c r="J98" s="8"/>
      <c r="K98" s="8" t="s">
        <v>29</v>
      </c>
    </row>
    <row r="99" spans="2:11" x14ac:dyDescent="0.25">
      <c r="B99" s="4" t="s">
        <v>30</v>
      </c>
      <c r="C99" s="10">
        <f>SUM(E99:K99)</f>
        <v>31770.895430639979</v>
      </c>
      <c r="D99" s="8"/>
      <c r="E99" s="10">
        <f>+E97/(1+$G$8)^E85</f>
        <v>8863.6363636363621</v>
      </c>
      <c r="F99" s="8"/>
      <c r="G99" s="10">
        <f>+G97/(1+$G$8)^G85</f>
        <v>8219.0082644628092</v>
      </c>
      <c r="H99" s="8"/>
      <c r="I99" s="10">
        <f>+I97/(1+$G$8)^I85</f>
        <v>7621.2622088655116</v>
      </c>
      <c r="J99" s="8"/>
      <c r="K99" s="10">
        <f>+K97/(1+$G$8)^K85</f>
        <v>7066.9885936752935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Ejemplo Escenario Malo</vt:lpstr>
      <vt:lpstr>Ejemplo Sensibilidad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Roggiero Horacio</dc:creator>
  <cp:lastModifiedBy>Roggiero Horacio</cp:lastModifiedBy>
  <dcterms:created xsi:type="dcterms:W3CDTF">2019-04-14T16:16:08Z</dcterms:created>
  <dcterms:modified xsi:type="dcterms:W3CDTF">2019-06-06T21:43:06Z</dcterms:modified>
</cp:coreProperties>
</file>