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2504" windowHeight="9432" activeTab="2"/>
  </bookViews>
  <sheets>
    <sheet name="BBDD" sheetId="2" r:id="rId1"/>
    <sheet name="Ejemplo" sheetId="1" r:id="rId2"/>
    <sheet name="Ejercicio." sheetId="3" r:id="rId3"/>
  </sheets>
  <definedNames>
    <definedName name="DATOS">Ejercicio.!$A$1:$G$51</definedName>
  </definedNames>
  <calcPr calcId="145621"/>
</workbook>
</file>

<file path=xl/calcChain.xml><?xml version="1.0" encoding="utf-8"?>
<calcChain xmlns="http://schemas.openxmlformats.org/spreadsheetml/2006/main">
  <c r="N36" i="3" l="1"/>
  <c r="L32" i="3"/>
  <c r="O29" i="3"/>
  <c r="O26" i="3"/>
  <c r="I21" i="3"/>
  <c r="M17" i="3"/>
  <c r="J10" i="3"/>
  <c r="G26" i="1"/>
  <c r="G4" i="1"/>
  <c r="G24" i="1"/>
  <c r="G18" i="1"/>
  <c r="H12" i="1"/>
  <c r="G6" i="1"/>
</calcChain>
</file>

<file path=xl/sharedStrings.xml><?xml version="1.0" encoding="utf-8"?>
<sst xmlns="http://schemas.openxmlformats.org/spreadsheetml/2006/main" count="307" uniqueCount="134">
  <si>
    <t>SECCIÓN</t>
  </si>
  <si>
    <t>NOMBRE ARTÍCULO</t>
  </si>
  <si>
    <t>FECHA</t>
  </si>
  <si>
    <t>PAÍS DE ORIGEN</t>
  </si>
  <si>
    <t xml:space="preserve">PRECIO </t>
  </si>
  <si>
    <t>CERÁMICA</t>
  </si>
  <si>
    <t>Tubos</t>
  </si>
  <si>
    <t>China</t>
  </si>
  <si>
    <t>Plato Decorativo</t>
  </si>
  <si>
    <t>Juego de te</t>
  </si>
  <si>
    <t>Cenicero</t>
  </si>
  <si>
    <t>Japón</t>
  </si>
  <si>
    <t>Maceta</t>
  </si>
  <si>
    <t>España</t>
  </si>
  <si>
    <t>Jarra china</t>
  </si>
  <si>
    <t>CONFECCIÓN</t>
  </si>
  <si>
    <t>Tarje Caballero</t>
  </si>
  <si>
    <t>Italia</t>
  </si>
  <si>
    <t>Pantalón Señora</t>
  </si>
  <si>
    <t>Marruecos</t>
  </si>
  <si>
    <t>Camisa Caballero</t>
  </si>
  <si>
    <t>Blusa Sra.</t>
  </si>
  <si>
    <t>Cazadora piel</t>
  </si>
  <si>
    <t>Abrigo Caballero</t>
  </si>
  <si>
    <t>Abrigo Sra</t>
  </si>
  <si>
    <t>Cinturón de piel</t>
  </si>
  <si>
    <t>DEPORTE</t>
  </si>
  <si>
    <t>Raqueta Tenis</t>
  </si>
  <si>
    <t>Usa</t>
  </si>
  <si>
    <t>Chándal</t>
  </si>
  <si>
    <t>Tren Eléctrico</t>
  </si>
  <si>
    <t>Pistola Olímpica</t>
  </si>
  <si>
    <t>Suecia</t>
  </si>
  <si>
    <t>Monopatín</t>
  </si>
  <si>
    <t>Balón baloncesto</t>
  </si>
  <si>
    <t>Balón Fútbol</t>
  </si>
  <si>
    <t>Sudadera</t>
  </si>
  <si>
    <t>Bicicleta de montaña</t>
  </si>
  <si>
    <t>FERRETERÍA</t>
  </si>
  <si>
    <t>Destornillador</t>
  </si>
  <si>
    <t>Serrucho</t>
  </si>
  <si>
    <t>Francia</t>
  </si>
  <si>
    <t>Llave Inglesa</t>
  </si>
  <si>
    <t>Alicates</t>
  </si>
  <si>
    <t>Martillo</t>
  </si>
  <si>
    <t>Lima Grande</t>
  </si>
  <si>
    <t>Juego de brocas</t>
  </si>
  <si>
    <t>Taiwán</t>
  </si>
  <si>
    <t>JUGUETERÍA</t>
  </si>
  <si>
    <t>Coche Teledirigido</t>
  </si>
  <si>
    <t>Correpasillos</t>
  </si>
  <si>
    <t>Consola Video</t>
  </si>
  <si>
    <t>Muñeca Andadora</t>
  </si>
  <si>
    <t>Fuerte de soldados</t>
  </si>
  <si>
    <t>Pistola con sonidos</t>
  </si>
  <si>
    <t>Pie de lámpara</t>
  </si>
  <si>
    <t>Turquía</t>
  </si>
  <si>
    <t>Funciones de Bases de Datos</t>
  </si>
  <si>
    <t>Nº de legajo</t>
  </si>
  <si>
    <t>Vendedor</t>
  </si>
  <si>
    <t>Categoría</t>
  </si>
  <si>
    <t>Sucursal</t>
  </si>
  <si>
    <t>Total de ventas</t>
  </si>
  <si>
    <t>Cantidad de ausencias</t>
  </si>
  <si>
    <t>Sueldo básico</t>
  </si>
  <si>
    <t>Amat, Julio</t>
  </si>
  <si>
    <t>MENDOZA</t>
  </si>
  <si>
    <t>Arbeta, Nicolás</t>
  </si>
  <si>
    <t>Bacharach, Silvia</t>
  </si>
  <si>
    <t>CORRIENTES</t>
  </si>
  <si>
    <t>Calabrese, Norberto</t>
  </si>
  <si>
    <t>MISIONES</t>
  </si>
  <si>
    <t>Calderas, Natalia</t>
  </si>
  <si>
    <t>CÓRDOBA</t>
  </si>
  <si>
    <t>Cervantes, Andrea</t>
  </si>
  <si>
    <t>TUCUMÁN</t>
  </si>
  <si>
    <t>Duarte, Verónica</t>
  </si>
  <si>
    <t>Encina, Ricardo</t>
  </si>
  <si>
    <t>SAN LUIS</t>
  </si>
  <si>
    <t>Escobar, Celeste</t>
  </si>
  <si>
    <t>Faira, Ramiro</t>
  </si>
  <si>
    <t>Flamini, Mabel</t>
  </si>
  <si>
    <t>Gómez, Patricia</t>
  </si>
  <si>
    <t>SALTA</t>
  </si>
  <si>
    <t>Guillen, Adrián</t>
  </si>
  <si>
    <t>Gutierrez, Abel</t>
  </si>
  <si>
    <t>Hoffman, Ernesto</t>
  </si>
  <si>
    <t>Houssay, Emilio</t>
  </si>
  <si>
    <t>Krauss, Mariano</t>
  </si>
  <si>
    <t>Laborde, María</t>
  </si>
  <si>
    <t>Lago, Hernán</t>
  </si>
  <si>
    <t>JUJUY</t>
  </si>
  <si>
    <t>Lobestein, Marcos</t>
  </si>
  <si>
    <t>NEUQUÉN</t>
  </si>
  <si>
    <t>Lobestein, Milagros</t>
  </si>
  <si>
    <t>RÍO NEGRO</t>
  </si>
  <si>
    <t>López, Estela</t>
  </si>
  <si>
    <t>Martearena, Daniel</t>
  </si>
  <si>
    <t>Mazzitelli, Augusto</t>
  </si>
  <si>
    <t>Morán, Daniela</t>
  </si>
  <si>
    <t>Navarro, Graciela</t>
  </si>
  <si>
    <t>Nuñez, Federico</t>
  </si>
  <si>
    <t>Ojeda, Carlos</t>
  </si>
  <si>
    <t>Pasos, Carolina</t>
  </si>
  <si>
    <t>Pisano, Viviana</t>
  </si>
  <si>
    <t>Rella, Sebastián</t>
  </si>
  <si>
    <t>Riso, Teresa</t>
  </si>
  <si>
    <t>Roca, Juan Cruz</t>
  </si>
  <si>
    <t>Salinas, Darío</t>
  </si>
  <si>
    <t>Silva, Sandra</t>
  </si>
  <si>
    <t>Socín, David</t>
  </si>
  <si>
    <t>STA. CRUZ</t>
  </si>
  <si>
    <t>Soler, Marcela</t>
  </si>
  <si>
    <t>Soler, Matías</t>
  </si>
  <si>
    <t>Vitale, Esteban</t>
  </si>
  <si>
    <t>SAN JUAN</t>
  </si>
  <si>
    <t>Volpi, Claudio</t>
  </si>
  <si>
    <t>Soto, Martín</t>
  </si>
  <si>
    <t>BS. AS.</t>
  </si>
  <si>
    <t>Spina, Daniel</t>
  </si>
  <si>
    <t>Talarico, Juan</t>
  </si>
  <si>
    <t>&lt;31/12/1997</t>
  </si>
  <si>
    <t>&gt;=01/01/1997</t>
  </si>
  <si>
    <t>españa</t>
  </si>
  <si>
    <t>usa</t>
  </si>
  <si>
    <t>tubos</t>
  </si>
  <si>
    <t>determinar cual es la fecha de ingreso del articulo ? Aplique función bdextraer porque el dato que quiero buscar ya esta en el rango de datos.</t>
  </si>
  <si>
    <t>determinar al total del promedio (precio) ? Aplique la funcion bdpromedio.</t>
  </si>
  <si>
    <t>determinar  entre esas fechs el total? Aplique funcion bdsuma.</t>
  </si>
  <si>
    <t>determine cuantos articulos aplicndo la función bdcontara</t>
  </si>
  <si>
    <t>campo: columna</t>
  </si>
  <si>
    <t>filas:registros</t>
  </si>
  <si>
    <t>mendoza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</si>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</sst>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_-* #,##0.00[$€]_-;\-* #,##0.00[$€]_-;_-* &quot;-&quot;??[$€]_-;_-@_-"/>
    <numFmt numFmtId="166" formatCode="_ [$$-2C0A]\ * #,##0.00_ ;_ [$$-2C0A]\ * \-#,##0.00_ ;_ [$$-2C0A]\ * &quot;-&quot;??_ ;_ @_ "/>
    <numFmt numFmtId="167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quotePrefix="1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Border="1"/>
    <xf numFmtId="14" fontId="0" fillId="0" borderId="1" xfId="0" quotePrefix="1" applyNumberFormat="1" applyBorder="1"/>
    <xf numFmtId="14" fontId="0" fillId="0" borderId="1" xfId="0" applyNumberFormat="1" applyBorder="1"/>
    <xf numFmtId="166" fontId="0" fillId="0" borderId="1" xfId="1" quotePrefix="1" applyNumberFormat="1" applyFont="1" applyBorder="1"/>
    <xf numFmtId="0" fontId="0" fillId="0" borderId="1" xfId="0" applyBorder="1"/>
    <xf numFmtId="166" fontId="0" fillId="0" borderId="1" xfId="1" applyNumberFormat="1" applyFont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164" fontId="3" fillId="0" borderId="0" xfId="2"/>
    <xf numFmtId="167" fontId="3" fillId="0" borderId="0" xfId="2" applyNumberFormat="1" applyAlignment="1">
      <alignment horizontal="center"/>
    </xf>
    <xf numFmtId="0" fontId="5" fillId="0" borderId="0" xfId="0" applyFont="1"/>
    <xf numFmtId="164" fontId="0" fillId="0" borderId="0" xfId="2" applyFont="1"/>
    <xf numFmtId="167" fontId="0" fillId="0" borderId="0" xfId="2" applyNumberFormat="1" applyFont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4" fontId="0" fillId="0" borderId="0" xfId="0" applyNumberFormat="1"/>
    <xf numFmtId="0" fontId="0" fillId="0" borderId="0" xfId="0" applyNumberFormat="1"/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</xdr:row>
      <xdr:rowOff>180975</xdr:rowOff>
    </xdr:from>
    <xdr:to>
      <xdr:col>11</xdr:col>
      <xdr:colOff>190500</xdr:colOff>
      <xdr:row>22</xdr:row>
      <xdr:rowOff>57150</xdr:rowOff>
    </xdr:to>
    <xdr:sp macro="" textlink="">
      <xdr:nvSpPr>
        <xdr:cNvPr id="2" name="1 CuadroTexto"/>
        <xdr:cNvSpPr txBox="1"/>
      </xdr:nvSpPr>
      <xdr:spPr>
        <a:xfrm>
          <a:off x="609600" y="752475"/>
          <a:ext cx="7962900" cy="349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300"/>
            <a:t>Cada una de estas funciones (denominadas colectivamente funciones de base de datos), usa los siguientes tres argumentos que se refieren a los rangos de la hoja de cálculo empleados:</a:t>
          </a:r>
        </a:p>
        <a:p>
          <a:r>
            <a:rPr lang="es-ES" sz="1300"/>
            <a:t>base_de_datos: es una lista de datos relacionados en la que las filas de información son registros y las columnas de datos, campos.</a:t>
          </a:r>
        </a:p>
        <a:p>
          <a:endParaRPr lang="es-ES" sz="900"/>
        </a:p>
        <a:p>
          <a:r>
            <a:rPr lang="es-ES" sz="1300"/>
            <a:t>La primera fila de la lista contiene los rótulos de cada columna. La referencia se puede introducir como rango de celdas o como nombre que representa el rango que contiene la lista.</a:t>
          </a:r>
        </a:p>
        <a:p>
          <a:endParaRPr lang="es-ES" sz="900"/>
        </a:p>
        <a:p>
          <a:r>
            <a:rPr lang="es-ES" sz="1300" b="1" i="1"/>
            <a:t>Nombre_de_campo: </a:t>
          </a:r>
          <a:r>
            <a:rPr lang="es-ES" sz="1300"/>
            <a:t>indica el campo que se utiliza en la función. Puede ser texto con el rótulo encerrado entre dobles comillas, como por ejemplo "Edad" o "Campo" o bien como un número que represente la posición de la </a:t>
          </a:r>
          <a:r>
            <a:rPr lang="es-ES" sz="1300" b="1" i="1">
              <a:solidFill>
                <a:schemeClr val="dk1"/>
              </a:solidFill>
              <a:latin typeface="+mn-lt"/>
              <a:ea typeface="+mn-ea"/>
              <a:cs typeface="+mn-cs"/>
            </a:rPr>
            <a:t>columna</a:t>
          </a:r>
          <a:r>
            <a:rPr lang="es-ES" sz="1300" b="1" i="1"/>
            <a:t> en la lista </a:t>
          </a:r>
          <a:r>
            <a:rPr lang="es-ES" sz="1300"/>
            <a:t>(1 para la primera columna, 2 para la segunda y así sucesivamente).</a:t>
          </a:r>
        </a:p>
        <a:p>
          <a:r>
            <a:rPr lang="es-ES" sz="1300" b="1" i="1"/>
            <a:t>criterios: </a:t>
          </a:r>
          <a:r>
            <a:rPr lang="es-ES" sz="1300"/>
            <a:t>es el rango de celdas que contiene los criterios para la base de datos.</a:t>
          </a:r>
        </a:p>
        <a:p>
          <a:endParaRPr lang="es-ES" sz="900"/>
        </a:p>
        <a:p>
          <a:r>
            <a:rPr lang="es-ES" sz="1300"/>
            <a:t>Se puede utilizar cualquier rango en el parámetro criterios mientras éste incluya por lo menos un rótulo de columna y por lo menos una celda debajo del rótulo de columna que especifique una condición de columna.</a:t>
          </a:r>
        </a:p>
        <a:p>
          <a:r>
            <a:rPr lang="es-ES" sz="1300" b="1" i="1"/>
            <a:t>BDPROMEDIO( base_de_datos ; nombre_de_campo ; criterios 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368113</xdr:colOff>
      <xdr:row>0</xdr:row>
      <xdr:rowOff>77041</xdr:rowOff>
    </xdr:from>
    <xdr:to>
      <xdr:col>16</xdr:col>
      <xdr:colOff>110938</xdr:colOff>
      <xdr:row>6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21313" y="77041"/>
          <a:ext cx="6600825" cy="12945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Ejercicio: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1-La cantidad de vendedores de la categoría 2.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2-El total de ventas 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de sucursales de Mendoza y Córdoba..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3-El Nº de legajo de Verónica Duarte.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4-El mínimo sueldo básico pagado en Tucumán.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5-5otal de sueldos abonados en Corrientes.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6-Provincia en la que trabaja Hernán Lago.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7-Total de inasistencias de los empleados de Mendoza.</a:t>
          </a: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"/>
  <sheetViews>
    <sheetView topLeftCell="A4" workbookViewId="0">
      <selection activeCell="B2" sqref="B2:K3"/>
    </sheetView>
  </sheetViews>
  <sheetFormatPr baseColWidth="10" defaultRowHeight="14.4" x14ac:dyDescent="0.3"/>
  <sheetData>
    <row r="2" spans="2:11" x14ac:dyDescent="0.3">
      <c r="B2" s="17" t="s">
        <v>57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</row>
  </sheetData>
  <mergeCells count="1">
    <mergeCell ref="B2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D13" workbookViewId="0">
      <selection activeCell="H32" sqref="H32"/>
    </sheetView>
  </sheetViews>
  <sheetFormatPr baseColWidth="10" defaultRowHeight="14.4" x14ac:dyDescent="0.3"/>
  <cols>
    <col min="1" max="1" width="12.6640625" bestFit="1" customWidth="1"/>
    <col min="2" max="2" width="19.88671875" bestFit="1" customWidth="1"/>
    <col min="3" max="3" width="19.33203125" customWidth="1"/>
    <col min="4" max="4" width="18.6640625" customWidth="1"/>
    <col min="7" max="7" width="20.109375" customWidth="1"/>
    <col min="8" max="8" width="20.21875" customWidth="1"/>
    <col min="10" max="10" width="15.33203125" customWidth="1"/>
  </cols>
  <sheetData>
    <row r="1" spans="1:11" ht="31.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2" t="s">
        <v>3</v>
      </c>
      <c r="K1" s="1" t="s">
        <v>4</v>
      </c>
    </row>
    <row r="2" spans="1:11" x14ac:dyDescent="0.3">
      <c r="A2" s="3" t="s">
        <v>5</v>
      </c>
      <c r="B2" s="3" t="s">
        <v>6</v>
      </c>
      <c r="C2" s="4">
        <v>35493</v>
      </c>
      <c r="D2" s="5" t="s">
        <v>7</v>
      </c>
      <c r="E2" s="6">
        <v>140.35435673674468</v>
      </c>
      <c r="G2" t="s">
        <v>5</v>
      </c>
      <c r="H2" t="s">
        <v>129</v>
      </c>
    </row>
    <row r="3" spans="1:11" x14ac:dyDescent="0.3">
      <c r="A3" s="3" t="s">
        <v>5</v>
      </c>
      <c r="B3" s="3" t="s">
        <v>8</v>
      </c>
      <c r="C3" s="4">
        <v>35588</v>
      </c>
      <c r="D3" s="5" t="s">
        <v>7</v>
      </c>
      <c r="E3" s="6">
        <v>45.07590782878367</v>
      </c>
    </row>
    <row r="4" spans="1:11" x14ac:dyDescent="0.3">
      <c r="A4" s="3" t="s">
        <v>5</v>
      </c>
      <c r="B4" s="3" t="s">
        <v>9</v>
      </c>
      <c r="C4" s="4">
        <v>35445</v>
      </c>
      <c r="D4" s="5" t="s">
        <v>7</v>
      </c>
      <c r="E4" s="6">
        <v>36.060726263026936</v>
      </c>
      <c r="G4">
        <f>DCOUNTA(A1:E39,B1,G1:G2)</f>
        <v>6</v>
      </c>
    </row>
    <row r="5" spans="1:11" x14ac:dyDescent="0.3">
      <c r="A5" s="3" t="s">
        <v>5</v>
      </c>
      <c r="B5" s="3" t="s">
        <v>10</v>
      </c>
      <c r="C5" s="4">
        <v>35613</v>
      </c>
      <c r="D5" s="5" t="s">
        <v>11</v>
      </c>
      <c r="E5" s="6">
        <v>16.45571141802796</v>
      </c>
    </row>
    <row r="6" spans="1:11" x14ac:dyDescent="0.3">
      <c r="A6" s="3" t="s">
        <v>5</v>
      </c>
      <c r="B6" s="3" t="s">
        <v>12</v>
      </c>
      <c r="C6" s="4">
        <v>35484</v>
      </c>
      <c r="D6" s="5" t="s">
        <v>13</v>
      </c>
      <c r="E6" s="6">
        <v>24.202757443534914</v>
      </c>
      <c r="G6">
        <f>DCOUNTA(A1:E39,B1,G1:H2)</f>
        <v>0</v>
      </c>
    </row>
    <row r="7" spans="1:11" x14ac:dyDescent="0.3">
      <c r="A7" s="3" t="s">
        <v>5</v>
      </c>
      <c r="B7" s="3" t="s">
        <v>14</v>
      </c>
      <c r="C7" s="4">
        <v>35675</v>
      </c>
      <c r="D7" s="5" t="s">
        <v>7</v>
      </c>
      <c r="E7" s="6">
        <v>106.47530441263088</v>
      </c>
      <c r="G7" t="s">
        <v>128</v>
      </c>
    </row>
    <row r="8" spans="1:11" ht="15.6" x14ac:dyDescent="0.3">
      <c r="A8" s="3" t="s">
        <v>15</v>
      </c>
      <c r="B8" s="3" t="s">
        <v>16</v>
      </c>
      <c r="C8" s="4">
        <v>35500</v>
      </c>
      <c r="D8" s="5" t="s">
        <v>17</v>
      </c>
      <c r="E8" s="6">
        <v>237.14735614775282</v>
      </c>
      <c r="G8" s="1" t="s">
        <v>2</v>
      </c>
      <c r="H8" s="1" t="s">
        <v>2</v>
      </c>
    </row>
    <row r="9" spans="1:11" x14ac:dyDescent="0.3">
      <c r="A9" s="3" t="s">
        <v>15</v>
      </c>
      <c r="B9" s="3" t="s">
        <v>18</v>
      </c>
      <c r="C9" s="4">
        <v>35551</v>
      </c>
      <c r="D9" s="5" t="s">
        <v>19</v>
      </c>
      <c r="E9" s="6">
        <v>145.19250417703412</v>
      </c>
      <c r="G9" t="s">
        <v>122</v>
      </c>
      <c r="H9" s="18" t="s">
        <v>121</v>
      </c>
    </row>
    <row r="10" spans="1:11" x14ac:dyDescent="0.3">
      <c r="A10" s="3" t="s">
        <v>15</v>
      </c>
      <c r="B10" s="3" t="s">
        <v>20</v>
      </c>
      <c r="C10" s="4">
        <v>35653</v>
      </c>
      <c r="D10" s="5" t="s">
        <v>13</v>
      </c>
      <c r="E10" s="6">
        <v>55.94220667604246</v>
      </c>
    </row>
    <row r="11" spans="1:11" x14ac:dyDescent="0.3">
      <c r="A11" s="3" t="s">
        <v>15</v>
      </c>
      <c r="B11" s="3" t="s">
        <v>21</v>
      </c>
      <c r="C11" s="4">
        <v>35507</v>
      </c>
      <c r="D11" s="5" t="s">
        <v>7</v>
      </c>
      <c r="E11" s="6">
        <v>84.213816066255575</v>
      </c>
      <c r="G11" s="18"/>
      <c r="H11" s="19"/>
    </row>
    <row r="12" spans="1:11" x14ac:dyDescent="0.3">
      <c r="A12" s="3" t="s">
        <v>15</v>
      </c>
      <c r="B12" s="3" t="s">
        <v>22</v>
      </c>
      <c r="C12" s="4">
        <v>35621</v>
      </c>
      <c r="D12" s="5" t="s">
        <v>17</v>
      </c>
      <c r="E12" s="6">
        <v>435.5775125311024</v>
      </c>
      <c r="H12">
        <f>DSUM(A1:E39,E1,G8:H9)</f>
        <v>5407.672520524563</v>
      </c>
    </row>
    <row r="13" spans="1:11" x14ac:dyDescent="0.3">
      <c r="A13" s="3" t="s">
        <v>15</v>
      </c>
      <c r="B13" s="3" t="s">
        <v>23</v>
      </c>
      <c r="C13" s="4">
        <v>35616</v>
      </c>
      <c r="D13" s="5" t="s">
        <v>17</v>
      </c>
      <c r="E13" s="6">
        <v>203.268303823639</v>
      </c>
      <c r="G13" t="s">
        <v>127</v>
      </c>
    </row>
    <row r="14" spans="1:11" ht="15.6" x14ac:dyDescent="0.3">
      <c r="A14" s="3" t="s">
        <v>15</v>
      </c>
      <c r="B14" s="3" t="s">
        <v>24</v>
      </c>
      <c r="C14" s="4">
        <v>35553</v>
      </c>
      <c r="D14" s="5" t="s">
        <v>19</v>
      </c>
      <c r="E14" s="6">
        <v>300.06130323464714</v>
      </c>
      <c r="G14" s="2" t="s">
        <v>3</v>
      </c>
      <c r="H14" s="1" t="s">
        <v>2</v>
      </c>
    </row>
    <row r="15" spans="1:11" x14ac:dyDescent="0.3">
      <c r="A15" s="3" t="s">
        <v>15</v>
      </c>
      <c r="B15" s="3" t="s">
        <v>25</v>
      </c>
      <c r="C15" s="4">
        <v>35562</v>
      </c>
      <c r="D15" s="5" t="s">
        <v>13</v>
      </c>
      <c r="E15" s="6">
        <v>3.6060726263026939</v>
      </c>
      <c r="G15" t="s">
        <v>123</v>
      </c>
    </row>
    <row r="16" spans="1:11" ht="15" x14ac:dyDescent="0.25">
      <c r="A16" s="3" t="s">
        <v>26</v>
      </c>
      <c r="B16" s="3" t="s">
        <v>27</v>
      </c>
      <c r="C16" s="4">
        <v>35509</v>
      </c>
      <c r="D16" s="5" t="s">
        <v>28</v>
      </c>
      <c r="E16" s="6">
        <v>77.891168728138183</v>
      </c>
      <c r="G16" t="s">
        <v>124</v>
      </c>
    </row>
    <row r="17" spans="1:8" x14ac:dyDescent="0.3">
      <c r="A17" s="3" t="s">
        <v>26</v>
      </c>
      <c r="B17" s="3" t="s">
        <v>29</v>
      </c>
      <c r="C17" s="4">
        <v>35686</v>
      </c>
      <c r="D17" s="5" t="s">
        <v>28</v>
      </c>
      <c r="E17" s="6">
        <v>193.39367494861347</v>
      </c>
    </row>
    <row r="18" spans="1:8" x14ac:dyDescent="0.3">
      <c r="A18" s="3" t="s">
        <v>26</v>
      </c>
      <c r="B18" s="3" t="s">
        <v>30</v>
      </c>
      <c r="C18" s="4">
        <v>35614</v>
      </c>
      <c r="D18" s="5" t="s">
        <v>11</v>
      </c>
      <c r="E18" s="6">
        <v>1254.4805452381811</v>
      </c>
      <c r="G18">
        <f>DAVERAGE(A1:E39,E1,G14:G16)</f>
        <v>119.05448775738344</v>
      </c>
    </row>
    <row r="19" spans="1:8" x14ac:dyDescent="0.3">
      <c r="A19" s="3" t="s">
        <v>26</v>
      </c>
      <c r="B19" s="3" t="s">
        <v>31</v>
      </c>
      <c r="C19" s="4">
        <v>35573</v>
      </c>
      <c r="D19" s="5" t="s">
        <v>32</v>
      </c>
      <c r="E19" s="6">
        <v>38.945584364069092</v>
      </c>
    </row>
    <row r="20" spans="1:8" x14ac:dyDescent="0.3">
      <c r="A20" s="3" t="s">
        <v>26</v>
      </c>
      <c r="B20" s="3" t="s">
        <v>33</v>
      </c>
      <c r="C20" s="4">
        <v>35745</v>
      </c>
      <c r="D20" s="5" t="s">
        <v>19</v>
      </c>
      <c r="E20" s="6">
        <v>93.036673758609496</v>
      </c>
      <c r="G20" t="s">
        <v>126</v>
      </c>
    </row>
    <row r="21" spans="1:8" ht="15.6" x14ac:dyDescent="0.3">
      <c r="A21" s="3" t="s">
        <v>26</v>
      </c>
      <c r="B21" s="3" t="s">
        <v>34</v>
      </c>
      <c r="C21" s="4">
        <v>35606</v>
      </c>
      <c r="D21" s="5" t="s">
        <v>11</v>
      </c>
      <c r="E21" s="6">
        <v>62.727633334535362</v>
      </c>
      <c r="G21" s="1" t="s">
        <v>1</v>
      </c>
      <c r="H21" s="1" t="s">
        <v>2</v>
      </c>
    </row>
    <row r="22" spans="1:8" x14ac:dyDescent="0.3">
      <c r="A22" s="3" t="s">
        <v>26</v>
      </c>
      <c r="B22" s="3" t="s">
        <v>35</v>
      </c>
      <c r="C22" s="4">
        <v>35616</v>
      </c>
      <c r="D22" s="5" t="s">
        <v>13</v>
      </c>
      <c r="E22" s="6">
        <v>36.595627035928501</v>
      </c>
      <c r="G22" t="s">
        <v>125</v>
      </c>
    </row>
    <row r="23" spans="1:8" ht="15" x14ac:dyDescent="0.25">
      <c r="A23" s="3" t="s">
        <v>26</v>
      </c>
      <c r="B23" s="3" t="s">
        <v>36</v>
      </c>
      <c r="C23" s="4">
        <v>35737</v>
      </c>
      <c r="D23" s="5" t="s">
        <v>28</v>
      </c>
      <c r="E23" s="6">
        <v>365.98031084346042</v>
      </c>
    </row>
    <row r="24" spans="1:8" x14ac:dyDescent="0.3">
      <c r="A24" s="3" t="s">
        <v>26</v>
      </c>
      <c r="B24" s="3" t="s">
        <v>37</v>
      </c>
      <c r="C24" s="4">
        <v>35503</v>
      </c>
      <c r="D24" s="5" t="s">
        <v>28</v>
      </c>
      <c r="E24" s="6">
        <v>470.41818422223025</v>
      </c>
      <c r="G24" s="18">
        <f>DGET(A1:E39,C1,G21:G22)</f>
        <v>35493</v>
      </c>
    </row>
    <row r="25" spans="1:8" x14ac:dyDescent="0.3">
      <c r="A25" s="3" t="s">
        <v>38</v>
      </c>
      <c r="B25" s="3" t="s">
        <v>39</v>
      </c>
      <c r="C25" s="4">
        <v>35725</v>
      </c>
      <c r="D25" s="5" t="s">
        <v>13</v>
      </c>
      <c r="E25" s="6">
        <v>5.5233012392869592</v>
      </c>
    </row>
    <row r="26" spans="1:8" x14ac:dyDescent="0.3">
      <c r="A26" s="3" t="s">
        <v>38</v>
      </c>
      <c r="B26" s="3" t="s">
        <v>40</v>
      </c>
      <c r="C26" s="4">
        <v>35512</v>
      </c>
      <c r="D26" s="5" t="s">
        <v>41</v>
      </c>
      <c r="E26" s="6">
        <v>25.170386931592802</v>
      </c>
      <c r="G26" s="18">
        <f>DGET(A1:E39,C1,G21:H22)</f>
        <v>35493</v>
      </c>
    </row>
    <row r="27" spans="1:8" x14ac:dyDescent="0.3">
      <c r="A27" s="3" t="s">
        <v>38</v>
      </c>
      <c r="B27" s="3" t="s">
        <v>42</v>
      </c>
      <c r="C27" s="4">
        <v>35543</v>
      </c>
      <c r="D27" s="5" t="s">
        <v>28</v>
      </c>
      <c r="E27" s="6">
        <v>20.332239491303355</v>
      </c>
    </row>
    <row r="28" spans="1:8" x14ac:dyDescent="0.3">
      <c r="A28" s="3" t="s">
        <v>38</v>
      </c>
      <c r="B28" s="3" t="s">
        <v>43</v>
      </c>
      <c r="C28" s="4">
        <v>35537</v>
      </c>
      <c r="D28" s="5" t="s">
        <v>17</v>
      </c>
      <c r="E28" s="6">
        <v>5.613453054944527</v>
      </c>
    </row>
    <row r="29" spans="1:8" x14ac:dyDescent="0.3">
      <c r="A29" s="3" t="s">
        <v>38</v>
      </c>
      <c r="B29" s="3" t="s">
        <v>44</v>
      </c>
      <c r="C29" s="4">
        <v>35677</v>
      </c>
      <c r="D29" s="5" t="s">
        <v>13</v>
      </c>
      <c r="E29" s="6">
        <v>9.4959912492637599</v>
      </c>
      <c r="G29" t="s">
        <v>130</v>
      </c>
    </row>
    <row r="30" spans="1:8" x14ac:dyDescent="0.3">
      <c r="A30" s="3" t="s">
        <v>38</v>
      </c>
      <c r="B30" s="3" t="s">
        <v>39</v>
      </c>
      <c r="C30" s="4">
        <v>35481</v>
      </c>
      <c r="D30" s="5" t="s">
        <v>41</v>
      </c>
      <c r="E30" s="6">
        <v>7.5487120310603055</v>
      </c>
      <c r="G30" t="s">
        <v>131</v>
      </c>
    </row>
    <row r="31" spans="1:8" x14ac:dyDescent="0.3">
      <c r="A31" s="3" t="s">
        <v>38</v>
      </c>
      <c r="B31" s="3" t="s">
        <v>45</v>
      </c>
      <c r="C31" s="4">
        <v>35652</v>
      </c>
      <c r="D31" s="5" t="s">
        <v>13</v>
      </c>
      <c r="E31" s="6">
        <v>18.390970394143739</v>
      </c>
    </row>
    <row r="32" spans="1:8" x14ac:dyDescent="0.3">
      <c r="A32" s="3" t="s">
        <v>38</v>
      </c>
      <c r="B32" s="3" t="s">
        <v>46</v>
      </c>
      <c r="C32" s="4">
        <v>35615</v>
      </c>
      <c r="D32" s="5" t="s">
        <v>47</v>
      </c>
      <c r="E32" s="6">
        <v>12.579183344752563</v>
      </c>
    </row>
    <row r="33" spans="1:5" x14ac:dyDescent="0.3">
      <c r="A33" s="3" t="s">
        <v>48</v>
      </c>
      <c r="B33" s="3" t="s">
        <v>49</v>
      </c>
      <c r="C33" s="4">
        <v>35576</v>
      </c>
      <c r="D33" s="5" t="s">
        <v>19</v>
      </c>
      <c r="E33" s="6">
        <v>132.87175603716659</v>
      </c>
    </row>
    <row r="34" spans="1:5" x14ac:dyDescent="0.3">
      <c r="A34" s="3" t="s">
        <v>48</v>
      </c>
      <c r="B34" s="3" t="s">
        <v>50</v>
      </c>
      <c r="C34" s="4">
        <v>35531</v>
      </c>
      <c r="D34" s="5" t="s">
        <v>11</v>
      </c>
      <c r="E34" s="6">
        <v>86.113014316108334</v>
      </c>
    </row>
    <row r="35" spans="1:5" x14ac:dyDescent="0.3">
      <c r="A35" s="3" t="s">
        <v>48</v>
      </c>
      <c r="B35" s="3" t="s">
        <v>51</v>
      </c>
      <c r="C35" s="4">
        <v>35697</v>
      </c>
      <c r="D35" s="5" t="s">
        <v>28</v>
      </c>
      <c r="E35" s="6">
        <v>368.78703737093264</v>
      </c>
    </row>
    <row r="36" spans="1:5" x14ac:dyDescent="0.3">
      <c r="A36" s="3" t="s">
        <v>48</v>
      </c>
      <c r="B36" s="3" t="s">
        <v>52</v>
      </c>
      <c r="C36" s="4">
        <v>35707</v>
      </c>
      <c r="D36" s="5" t="s">
        <v>13</v>
      </c>
      <c r="E36" s="6">
        <v>87.549433245585561</v>
      </c>
    </row>
    <row r="37" spans="1:5" x14ac:dyDescent="0.3">
      <c r="A37" s="3" t="s">
        <v>48</v>
      </c>
      <c r="B37" s="3" t="s">
        <v>53</v>
      </c>
      <c r="C37" s="4">
        <v>35759</v>
      </c>
      <c r="D37" s="5" t="s">
        <v>11</v>
      </c>
      <c r="E37" s="6">
        <v>119.75166179846862</v>
      </c>
    </row>
    <row r="38" spans="1:5" x14ac:dyDescent="0.3">
      <c r="A38" s="3" t="s">
        <v>48</v>
      </c>
      <c r="B38" s="3" t="s">
        <v>54</v>
      </c>
      <c r="C38" s="4">
        <v>35476</v>
      </c>
      <c r="D38" s="5" t="s">
        <v>13</v>
      </c>
      <c r="E38" s="6">
        <v>47.708340845984637</v>
      </c>
    </row>
    <row r="39" spans="1:5" x14ac:dyDescent="0.3">
      <c r="A39" s="7" t="s">
        <v>48</v>
      </c>
      <c r="B39" s="7" t="s">
        <v>55</v>
      </c>
      <c r="C39" s="5">
        <v>35577</v>
      </c>
      <c r="D39" s="7" t="s">
        <v>56</v>
      </c>
      <c r="E39" s="8">
        <v>33.133797314677921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N36" sqref="N36"/>
    </sheetView>
  </sheetViews>
  <sheetFormatPr baseColWidth="10" defaultRowHeight="14.4" x14ac:dyDescent="0.3"/>
  <cols>
    <col min="1" max="1" width="10.5546875" customWidth="1"/>
    <col min="2" max="2" width="17.44140625" customWidth="1"/>
    <col min="3" max="3" width="11" customWidth="1"/>
    <col min="4" max="4" width="15" customWidth="1"/>
    <col min="5" max="5" width="12.109375" customWidth="1"/>
    <col min="6" max="6" width="17.88671875" customWidth="1"/>
    <col min="7" max="7" width="14.33203125" customWidth="1"/>
    <col min="10" max="10" width="17.88671875" customWidth="1"/>
  </cols>
  <sheetData>
    <row r="1" spans="1:16" ht="28.8" x14ac:dyDescent="0.3">
      <c r="A1" s="10" t="s">
        <v>58</v>
      </c>
      <c r="B1" s="10" t="s">
        <v>59</v>
      </c>
      <c r="C1" s="10" t="s">
        <v>60</v>
      </c>
      <c r="D1" s="10" t="s">
        <v>61</v>
      </c>
      <c r="E1" s="10" t="s">
        <v>62</v>
      </c>
      <c r="F1" s="10" t="s">
        <v>63</v>
      </c>
      <c r="G1" s="10" t="s">
        <v>64</v>
      </c>
    </row>
    <row r="2" spans="1:16" ht="15" x14ac:dyDescent="0.25">
      <c r="A2" s="9">
        <v>114</v>
      </c>
      <c r="B2" t="s">
        <v>65</v>
      </c>
      <c r="C2" s="9">
        <v>1</v>
      </c>
      <c r="D2" s="9" t="s">
        <v>66</v>
      </c>
      <c r="E2" s="11">
        <v>7000</v>
      </c>
      <c r="F2" s="9">
        <v>1</v>
      </c>
      <c r="G2" s="12">
        <v>800</v>
      </c>
    </row>
    <row r="3" spans="1:16" x14ac:dyDescent="0.3">
      <c r="A3" s="9">
        <v>129</v>
      </c>
      <c r="B3" t="s">
        <v>67</v>
      </c>
      <c r="C3" s="9">
        <v>2</v>
      </c>
      <c r="D3" s="9" t="s">
        <v>66</v>
      </c>
      <c r="E3" s="11">
        <v>5000</v>
      </c>
      <c r="F3" s="9">
        <v>1</v>
      </c>
      <c r="G3" s="12">
        <v>950</v>
      </c>
    </row>
    <row r="4" spans="1:16" ht="15" x14ac:dyDescent="0.25">
      <c r="A4" s="9">
        <v>108</v>
      </c>
      <c r="B4" t="s">
        <v>68</v>
      </c>
      <c r="C4" s="9">
        <v>1</v>
      </c>
      <c r="D4" s="9" t="s">
        <v>69</v>
      </c>
      <c r="E4" s="11">
        <v>7200</v>
      </c>
      <c r="F4" s="9">
        <v>1</v>
      </c>
      <c r="G4" s="12">
        <v>1200</v>
      </c>
    </row>
    <row r="5" spans="1:16" ht="15" x14ac:dyDescent="0.25">
      <c r="A5" s="9">
        <v>144</v>
      </c>
      <c r="B5" t="s">
        <v>70</v>
      </c>
      <c r="C5" s="9">
        <v>2</v>
      </c>
      <c r="D5" s="9" t="s">
        <v>71</v>
      </c>
      <c r="E5" s="11">
        <v>6500</v>
      </c>
      <c r="F5" s="9">
        <v>0</v>
      </c>
      <c r="G5" s="12">
        <v>1100</v>
      </c>
    </row>
    <row r="6" spans="1:16" x14ac:dyDescent="0.3">
      <c r="A6" s="9">
        <v>116</v>
      </c>
      <c r="B6" t="s">
        <v>72</v>
      </c>
      <c r="C6" s="9">
        <v>1</v>
      </c>
      <c r="D6" s="9" t="s">
        <v>73</v>
      </c>
      <c r="E6" s="11">
        <v>6500</v>
      </c>
      <c r="F6" s="9">
        <v>1</v>
      </c>
      <c r="G6" s="12">
        <v>1200</v>
      </c>
    </row>
    <row r="7" spans="1:16" x14ac:dyDescent="0.3">
      <c r="A7" s="9">
        <v>143</v>
      </c>
      <c r="B7" t="s">
        <v>74</v>
      </c>
      <c r="C7" s="9">
        <v>1</v>
      </c>
      <c r="D7" s="9" t="s">
        <v>75</v>
      </c>
      <c r="E7" s="11">
        <v>7400</v>
      </c>
      <c r="F7" s="9">
        <v>2</v>
      </c>
      <c r="G7" s="12">
        <v>1100</v>
      </c>
    </row>
    <row r="8" spans="1:16" x14ac:dyDescent="0.3">
      <c r="A8" s="9">
        <v>142</v>
      </c>
      <c r="B8" t="s">
        <v>76</v>
      </c>
      <c r="C8" s="9">
        <v>1</v>
      </c>
      <c r="D8" s="9" t="s">
        <v>75</v>
      </c>
      <c r="E8" s="11">
        <v>4500</v>
      </c>
      <c r="F8" s="9">
        <v>1</v>
      </c>
      <c r="G8" s="12">
        <v>1550</v>
      </c>
    </row>
    <row r="9" spans="1:16" ht="18" customHeight="1" x14ac:dyDescent="0.3">
      <c r="A9" s="9">
        <v>141</v>
      </c>
      <c r="B9" t="s">
        <v>77</v>
      </c>
      <c r="C9" s="9">
        <v>1</v>
      </c>
      <c r="D9" s="9" t="s">
        <v>78</v>
      </c>
      <c r="E9" s="11">
        <v>6000</v>
      </c>
      <c r="F9" s="9">
        <v>0</v>
      </c>
      <c r="G9" s="12">
        <v>1600</v>
      </c>
      <c r="I9" s="16" t="s">
        <v>58</v>
      </c>
      <c r="J9" s="16" t="s">
        <v>59</v>
      </c>
      <c r="K9" s="10" t="s">
        <v>60</v>
      </c>
      <c r="L9" s="16" t="s">
        <v>61</v>
      </c>
      <c r="M9" s="16" t="s">
        <v>62</v>
      </c>
      <c r="N9" s="16" t="s">
        <v>63</v>
      </c>
      <c r="O9" s="16" t="s">
        <v>64</v>
      </c>
      <c r="P9" s="16" t="s">
        <v>61</v>
      </c>
    </row>
    <row r="10" spans="1:16" ht="15" x14ac:dyDescent="0.25">
      <c r="A10" s="9">
        <v>115</v>
      </c>
      <c r="B10" t="s">
        <v>79</v>
      </c>
      <c r="C10" s="9">
        <v>2</v>
      </c>
      <c r="D10" s="9" t="s">
        <v>69</v>
      </c>
      <c r="E10" s="11">
        <v>8000</v>
      </c>
      <c r="F10" s="9">
        <v>0</v>
      </c>
      <c r="G10" s="12">
        <v>1950</v>
      </c>
      <c r="J10">
        <f>DCOUNTA(DATOS,C1,K9:L10)</f>
        <v>22</v>
      </c>
      <c r="K10">
        <v>2</v>
      </c>
    </row>
    <row r="11" spans="1:16" x14ac:dyDescent="0.3">
      <c r="A11" s="9">
        <v>119</v>
      </c>
      <c r="B11" t="s">
        <v>80</v>
      </c>
      <c r="C11" s="9">
        <v>1</v>
      </c>
      <c r="D11" s="9" t="s">
        <v>71</v>
      </c>
      <c r="E11" s="11">
        <v>5000</v>
      </c>
      <c r="F11" s="9">
        <v>2</v>
      </c>
      <c r="G11" s="12">
        <v>1500</v>
      </c>
    </row>
    <row r="12" spans="1:16" x14ac:dyDescent="0.3">
      <c r="A12" s="9">
        <v>140</v>
      </c>
      <c r="B12" t="s">
        <v>81</v>
      </c>
      <c r="C12" s="9">
        <v>2</v>
      </c>
      <c r="D12" s="9" t="s">
        <v>69</v>
      </c>
      <c r="E12" s="11">
        <v>4000</v>
      </c>
      <c r="F12" s="9">
        <v>0</v>
      </c>
      <c r="G12" s="12">
        <v>1100</v>
      </c>
    </row>
    <row r="13" spans="1:16" x14ac:dyDescent="0.3">
      <c r="A13" s="9">
        <v>137</v>
      </c>
      <c r="B13" t="s">
        <v>82</v>
      </c>
      <c r="C13" s="9">
        <v>2</v>
      </c>
      <c r="D13" s="9" t="s">
        <v>83</v>
      </c>
      <c r="E13" s="11">
        <v>8000</v>
      </c>
      <c r="F13" s="9">
        <v>1</v>
      </c>
      <c r="G13" s="12">
        <v>1110</v>
      </c>
    </row>
    <row r="14" spans="1:16" ht="20.25" customHeight="1" x14ac:dyDescent="0.3">
      <c r="A14" s="9">
        <v>134</v>
      </c>
      <c r="B14" t="s">
        <v>84</v>
      </c>
      <c r="C14" s="9">
        <v>2</v>
      </c>
      <c r="D14" s="9" t="s">
        <v>73</v>
      </c>
      <c r="E14" s="11">
        <v>5000</v>
      </c>
      <c r="F14" s="9">
        <v>0</v>
      </c>
      <c r="G14" s="12">
        <v>750</v>
      </c>
      <c r="I14" s="16" t="s">
        <v>58</v>
      </c>
      <c r="J14" s="16" t="s">
        <v>59</v>
      </c>
      <c r="K14" s="16" t="s">
        <v>60</v>
      </c>
      <c r="L14" s="16" t="s">
        <v>61</v>
      </c>
      <c r="M14" s="16" t="s">
        <v>62</v>
      </c>
      <c r="N14" s="16" t="s">
        <v>63</v>
      </c>
      <c r="O14" s="16" t="s">
        <v>64</v>
      </c>
    </row>
    <row r="15" spans="1:16" ht="15" x14ac:dyDescent="0.25">
      <c r="A15" s="9">
        <v>133</v>
      </c>
      <c r="B15" t="s">
        <v>85</v>
      </c>
      <c r="C15" s="9">
        <v>1</v>
      </c>
      <c r="D15" s="9" t="s">
        <v>69</v>
      </c>
      <c r="E15" s="11">
        <v>4000</v>
      </c>
      <c r="F15" s="9">
        <v>1</v>
      </c>
      <c r="G15" s="12">
        <v>800</v>
      </c>
      <c r="L15" t="s">
        <v>132</v>
      </c>
    </row>
    <row r="16" spans="1:16" x14ac:dyDescent="0.3">
      <c r="A16" s="9">
        <v>132</v>
      </c>
      <c r="B16" t="s">
        <v>86</v>
      </c>
      <c r="C16" s="9">
        <v>2</v>
      </c>
      <c r="D16" s="9" t="s">
        <v>75</v>
      </c>
      <c r="E16" s="11">
        <v>2000</v>
      </c>
      <c r="F16" s="9">
        <v>4</v>
      </c>
      <c r="G16" s="12">
        <v>850</v>
      </c>
      <c r="L16" t="s">
        <v>133</v>
      </c>
    </row>
    <row r="17" spans="1:15" x14ac:dyDescent="0.3">
      <c r="A17" s="9">
        <v>121</v>
      </c>
      <c r="B17" t="s">
        <v>87</v>
      </c>
      <c r="C17" s="9">
        <v>2</v>
      </c>
      <c r="D17" s="9" t="s">
        <v>75</v>
      </c>
      <c r="E17" s="11">
        <v>4500</v>
      </c>
      <c r="F17" s="9">
        <v>1</v>
      </c>
      <c r="G17" s="12">
        <v>952</v>
      </c>
      <c r="M17">
        <f>DSUM(DATOS,E1,L14:L16)</f>
        <v>41000</v>
      </c>
    </row>
    <row r="18" spans="1:15" ht="15" x14ac:dyDescent="0.25">
      <c r="A18" s="9">
        <v>104</v>
      </c>
      <c r="B18" t="s">
        <v>88</v>
      </c>
      <c r="C18" s="9">
        <v>2</v>
      </c>
      <c r="D18" s="9" t="s">
        <v>66</v>
      </c>
      <c r="E18" s="11">
        <v>4000</v>
      </c>
      <c r="F18" s="9">
        <v>1</v>
      </c>
      <c r="G18" s="12">
        <v>975</v>
      </c>
    </row>
    <row r="19" spans="1:15" ht="20.399999999999999" x14ac:dyDescent="0.3">
      <c r="A19" s="9">
        <v>131</v>
      </c>
      <c r="B19" t="s">
        <v>89</v>
      </c>
      <c r="C19" s="9">
        <v>1</v>
      </c>
      <c r="D19" s="9" t="s">
        <v>66</v>
      </c>
      <c r="E19" s="11">
        <v>3000</v>
      </c>
      <c r="F19" s="9">
        <v>3</v>
      </c>
      <c r="G19" s="12">
        <v>500</v>
      </c>
      <c r="I19" s="16" t="s">
        <v>58</v>
      </c>
      <c r="J19" s="16" t="s">
        <v>59</v>
      </c>
      <c r="K19" s="16" t="s">
        <v>60</v>
      </c>
      <c r="L19" s="16" t="s">
        <v>61</v>
      </c>
      <c r="M19" s="16" t="s">
        <v>62</v>
      </c>
      <c r="N19" s="16" t="s">
        <v>63</v>
      </c>
      <c r="O19" s="16" t="s">
        <v>64</v>
      </c>
    </row>
    <row r="20" spans="1:15" x14ac:dyDescent="0.3">
      <c r="A20" s="9">
        <v>120</v>
      </c>
      <c r="B20" t="s">
        <v>90</v>
      </c>
      <c r="C20" s="9">
        <v>1</v>
      </c>
      <c r="D20" s="9" t="s">
        <v>91</v>
      </c>
      <c r="E20" s="11">
        <v>8000</v>
      </c>
      <c r="F20" s="9">
        <v>0</v>
      </c>
      <c r="G20" s="12">
        <v>800</v>
      </c>
      <c r="J20" t="s">
        <v>76</v>
      </c>
    </row>
    <row r="21" spans="1:15" x14ac:dyDescent="0.3">
      <c r="A21" s="9">
        <v>111</v>
      </c>
      <c r="B21" t="s">
        <v>92</v>
      </c>
      <c r="C21" s="9">
        <v>2</v>
      </c>
      <c r="D21" s="9" t="s">
        <v>93</v>
      </c>
      <c r="E21" s="11">
        <v>4000</v>
      </c>
      <c r="F21" s="9">
        <v>3</v>
      </c>
      <c r="G21" s="12">
        <v>650</v>
      </c>
      <c r="I21">
        <f>DGET(DATOS,A1,J19:J20)</f>
        <v>142</v>
      </c>
    </row>
    <row r="22" spans="1:15" x14ac:dyDescent="0.3">
      <c r="A22" s="9">
        <v>112</v>
      </c>
      <c r="B22" t="s">
        <v>94</v>
      </c>
      <c r="C22" s="9">
        <v>1</v>
      </c>
      <c r="D22" s="9" t="s">
        <v>95</v>
      </c>
      <c r="E22" s="11">
        <v>5500</v>
      </c>
      <c r="F22" s="9">
        <v>1</v>
      </c>
      <c r="G22" s="12">
        <v>750</v>
      </c>
    </row>
    <row r="23" spans="1:15" x14ac:dyDescent="0.3">
      <c r="A23" s="9">
        <v>100</v>
      </c>
      <c r="B23" t="s">
        <v>96</v>
      </c>
      <c r="C23" s="9">
        <v>1</v>
      </c>
      <c r="D23" s="9" t="s">
        <v>69</v>
      </c>
      <c r="E23" s="11">
        <v>10000</v>
      </c>
      <c r="F23" s="9">
        <v>1</v>
      </c>
      <c r="G23" s="12">
        <v>2500</v>
      </c>
    </row>
    <row r="24" spans="1:15" ht="20.399999999999999" x14ac:dyDescent="0.3">
      <c r="A24" s="9">
        <v>117</v>
      </c>
      <c r="B24" t="s">
        <v>97</v>
      </c>
      <c r="C24" s="9">
        <v>2</v>
      </c>
      <c r="D24" s="9" t="s">
        <v>75</v>
      </c>
      <c r="E24" s="11">
        <v>12000</v>
      </c>
      <c r="F24" s="9">
        <v>0</v>
      </c>
      <c r="G24" s="12">
        <v>3000</v>
      </c>
      <c r="I24" s="16" t="s">
        <v>58</v>
      </c>
      <c r="J24" s="16" t="s">
        <v>59</v>
      </c>
      <c r="K24" s="16" t="s">
        <v>60</v>
      </c>
      <c r="L24" s="16" t="s">
        <v>61</v>
      </c>
      <c r="M24" s="16" t="s">
        <v>62</v>
      </c>
      <c r="N24" s="16" t="s">
        <v>63</v>
      </c>
      <c r="O24" s="16" t="s">
        <v>64</v>
      </c>
    </row>
    <row r="25" spans="1:15" x14ac:dyDescent="0.3">
      <c r="A25" s="9">
        <v>130</v>
      </c>
      <c r="B25" t="s">
        <v>98</v>
      </c>
      <c r="C25" s="9">
        <v>1</v>
      </c>
      <c r="D25" s="9" t="s">
        <v>75</v>
      </c>
      <c r="E25" s="11">
        <v>4000</v>
      </c>
      <c r="F25" s="9">
        <v>2</v>
      </c>
      <c r="G25" s="12">
        <v>500</v>
      </c>
      <c r="L25" s="9" t="s">
        <v>75</v>
      </c>
    </row>
    <row r="26" spans="1:15" x14ac:dyDescent="0.3">
      <c r="A26" s="9">
        <v>123</v>
      </c>
      <c r="B26" t="s">
        <v>99</v>
      </c>
      <c r="C26" s="9">
        <v>1</v>
      </c>
      <c r="D26" s="9" t="s">
        <v>71</v>
      </c>
      <c r="E26" s="11">
        <v>3500</v>
      </c>
      <c r="F26" s="9">
        <v>0</v>
      </c>
      <c r="G26" s="12">
        <v>650</v>
      </c>
      <c r="O26">
        <f>DMIN(DATOS,G1,L24:L25)</f>
        <v>500</v>
      </c>
    </row>
    <row r="27" spans="1:15" x14ac:dyDescent="0.3">
      <c r="A27" s="9">
        <v>110</v>
      </c>
      <c r="B27" t="s">
        <v>100</v>
      </c>
      <c r="C27" s="9">
        <v>1</v>
      </c>
      <c r="D27" s="9" t="s">
        <v>93</v>
      </c>
      <c r="E27" s="11">
        <v>6300</v>
      </c>
      <c r="F27" s="9">
        <v>2</v>
      </c>
      <c r="G27" s="12">
        <v>785</v>
      </c>
    </row>
    <row r="28" spans="1:15" ht="28.8" x14ac:dyDescent="0.3">
      <c r="A28" s="9">
        <v>122</v>
      </c>
      <c r="B28" t="s">
        <v>101</v>
      </c>
      <c r="C28" s="9">
        <v>1</v>
      </c>
      <c r="D28" s="9" t="s">
        <v>69</v>
      </c>
      <c r="E28" s="11">
        <v>8000</v>
      </c>
      <c r="F28" s="9">
        <v>0</v>
      </c>
      <c r="G28" s="12">
        <v>1200</v>
      </c>
      <c r="I28" s="10" t="s">
        <v>58</v>
      </c>
      <c r="J28" s="10" t="s">
        <v>59</v>
      </c>
      <c r="K28" s="10" t="s">
        <v>60</v>
      </c>
      <c r="L28" s="10" t="s">
        <v>61</v>
      </c>
      <c r="M28" s="10" t="s">
        <v>62</v>
      </c>
      <c r="N28" s="10" t="s">
        <v>63</v>
      </c>
      <c r="O28" s="10" t="s">
        <v>64</v>
      </c>
    </row>
    <row r="29" spans="1:15" ht="15" x14ac:dyDescent="0.25">
      <c r="A29" s="9">
        <v>124</v>
      </c>
      <c r="B29" t="s">
        <v>102</v>
      </c>
      <c r="C29" s="9">
        <v>1</v>
      </c>
      <c r="D29" s="9" t="s">
        <v>78</v>
      </c>
      <c r="E29" s="11">
        <v>4000</v>
      </c>
      <c r="F29" s="9">
        <v>0</v>
      </c>
      <c r="G29" s="12">
        <v>750</v>
      </c>
      <c r="L29" s="9" t="s">
        <v>69</v>
      </c>
      <c r="O29">
        <f>DSUM(DATOS,G1,L28:L29)</f>
        <v>10654</v>
      </c>
    </row>
    <row r="30" spans="1:15" x14ac:dyDescent="0.3">
      <c r="A30" s="9">
        <v>103</v>
      </c>
      <c r="B30" t="s">
        <v>103</v>
      </c>
      <c r="C30" s="9">
        <v>2</v>
      </c>
      <c r="D30" s="9" t="s">
        <v>93</v>
      </c>
      <c r="E30" s="11">
        <v>4000</v>
      </c>
      <c r="F30" s="9">
        <v>0</v>
      </c>
      <c r="G30" s="12">
        <v>800</v>
      </c>
    </row>
    <row r="31" spans="1:15" ht="28.8" x14ac:dyDescent="0.3">
      <c r="A31" s="9">
        <v>128</v>
      </c>
      <c r="B31" t="s">
        <v>104</v>
      </c>
      <c r="C31" s="9">
        <v>2</v>
      </c>
      <c r="D31" s="9" t="s">
        <v>71</v>
      </c>
      <c r="E31" s="11">
        <v>6000</v>
      </c>
      <c r="F31" s="9">
        <v>0</v>
      </c>
      <c r="G31" s="12">
        <v>960</v>
      </c>
      <c r="I31" s="10" t="s">
        <v>58</v>
      </c>
      <c r="J31" s="10" t="s">
        <v>59</v>
      </c>
      <c r="K31" s="10" t="s">
        <v>60</v>
      </c>
      <c r="L31" s="10" t="s">
        <v>61</v>
      </c>
      <c r="M31" s="10" t="s">
        <v>62</v>
      </c>
      <c r="N31" s="10" t="s">
        <v>63</v>
      </c>
      <c r="O31" s="10" t="s">
        <v>64</v>
      </c>
    </row>
    <row r="32" spans="1:15" x14ac:dyDescent="0.3">
      <c r="A32" s="9">
        <v>113</v>
      </c>
      <c r="B32" s="13" t="s">
        <v>105</v>
      </c>
      <c r="C32" s="9">
        <v>1</v>
      </c>
      <c r="D32" s="9" t="s">
        <v>95</v>
      </c>
      <c r="E32" s="11">
        <v>6000</v>
      </c>
      <c r="F32" s="9">
        <v>0</v>
      </c>
      <c r="G32" s="12">
        <v>950</v>
      </c>
      <c r="J32" t="s">
        <v>90</v>
      </c>
      <c r="L32" t="str">
        <f>DGET(DATOS,D1,J31:J32)</f>
        <v>JUJUY</v>
      </c>
    </row>
    <row r="33" spans="1:15" x14ac:dyDescent="0.3">
      <c r="A33" s="9">
        <v>106</v>
      </c>
      <c r="B33" t="s">
        <v>106</v>
      </c>
      <c r="C33" s="9">
        <v>1</v>
      </c>
      <c r="D33" s="9" t="s">
        <v>93</v>
      </c>
      <c r="E33" s="11">
        <v>7000</v>
      </c>
      <c r="F33" s="9">
        <v>0</v>
      </c>
      <c r="G33" s="12">
        <v>1230</v>
      </c>
    </row>
    <row r="34" spans="1:15" x14ac:dyDescent="0.3">
      <c r="A34" s="9">
        <v>102</v>
      </c>
      <c r="B34" t="s">
        <v>107</v>
      </c>
      <c r="C34" s="9">
        <v>1</v>
      </c>
      <c r="D34" s="9" t="s">
        <v>73</v>
      </c>
      <c r="E34" s="11">
        <v>4000</v>
      </c>
      <c r="F34" s="9">
        <v>0</v>
      </c>
      <c r="G34" s="12">
        <v>1546</v>
      </c>
    </row>
    <row r="35" spans="1:15" ht="28.8" x14ac:dyDescent="0.3">
      <c r="A35" s="9">
        <v>101</v>
      </c>
      <c r="B35" t="s">
        <v>108</v>
      </c>
      <c r="C35" s="9">
        <v>2</v>
      </c>
      <c r="D35" s="9" t="s">
        <v>95</v>
      </c>
      <c r="E35" s="11">
        <v>10000</v>
      </c>
      <c r="F35" s="9">
        <v>0</v>
      </c>
      <c r="G35" s="12">
        <v>850</v>
      </c>
      <c r="I35" s="10" t="s">
        <v>58</v>
      </c>
      <c r="J35" s="10" t="s">
        <v>59</v>
      </c>
      <c r="K35" s="10" t="s">
        <v>60</v>
      </c>
      <c r="L35" s="10" t="s">
        <v>61</v>
      </c>
      <c r="M35" s="10" t="s">
        <v>62</v>
      </c>
      <c r="N35" s="10" t="s">
        <v>63</v>
      </c>
      <c r="O35" s="10" t="s">
        <v>64</v>
      </c>
    </row>
    <row r="36" spans="1:15" x14ac:dyDescent="0.3">
      <c r="A36" s="9">
        <v>136</v>
      </c>
      <c r="B36" t="s">
        <v>109</v>
      </c>
      <c r="C36" s="9">
        <v>2</v>
      </c>
      <c r="D36" s="9" t="s">
        <v>69</v>
      </c>
      <c r="E36" s="11">
        <v>5000</v>
      </c>
      <c r="F36" s="9">
        <v>0</v>
      </c>
      <c r="G36" s="12">
        <v>952</v>
      </c>
      <c r="L36" s="9" t="s">
        <v>66</v>
      </c>
      <c r="N36">
        <f>DCOUNT(DATOS,F1,L35:L36)</f>
        <v>8</v>
      </c>
    </row>
    <row r="37" spans="1:15" x14ac:dyDescent="0.3">
      <c r="A37" s="9">
        <v>148</v>
      </c>
      <c r="B37" t="s">
        <v>110</v>
      </c>
      <c r="C37" s="9">
        <v>1</v>
      </c>
      <c r="D37" s="9" t="s">
        <v>111</v>
      </c>
      <c r="E37" s="11">
        <v>6500</v>
      </c>
      <c r="F37" s="9">
        <v>0</v>
      </c>
      <c r="G37" s="12">
        <v>975</v>
      </c>
    </row>
    <row r="38" spans="1:15" x14ac:dyDescent="0.3">
      <c r="A38" s="9">
        <v>145</v>
      </c>
      <c r="B38" t="s">
        <v>112</v>
      </c>
      <c r="C38" s="9">
        <v>1</v>
      </c>
      <c r="D38" s="9" t="s">
        <v>66</v>
      </c>
      <c r="E38" s="11">
        <v>4000</v>
      </c>
      <c r="F38" s="9">
        <v>1</v>
      </c>
      <c r="G38" s="12">
        <v>500</v>
      </c>
    </row>
    <row r="39" spans="1:15" x14ac:dyDescent="0.3">
      <c r="A39" s="9">
        <v>149</v>
      </c>
      <c r="B39" t="s">
        <v>113</v>
      </c>
      <c r="C39" s="9">
        <v>2</v>
      </c>
      <c r="D39" s="9" t="s">
        <v>66</v>
      </c>
      <c r="E39" s="11">
        <v>7000</v>
      </c>
      <c r="F39" s="9">
        <v>0</v>
      </c>
      <c r="G39" s="12">
        <v>800</v>
      </c>
    </row>
    <row r="40" spans="1:15" x14ac:dyDescent="0.3">
      <c r="A40" s="9">
        <v>126</v>
      </c>
      <c r="B40" t="s">
        <v>114</v>
      </c>
      <c r="C40" s="9">
        <v>1</v>
      </c>
      <c r="D40" s="9" t="s">
        <v>115</v>
      </c>
      <c r="E40" s="11">
        <v>6400</v>
      </c>
      <c r="F40" s="9">
        <v>8</v>
      </c>
      <c r="G40" s="12">
        <v>1450</v>
      </c>
    </row>
    <row r="41" spans="1:15" x14ac:dyDescent="0.3">
      <c r="A41" s="9">
        <v>125</v>
      </c>
      <c r="B41" t="s">
        <v>116</v>
      </c>
      <c r="C41" s="9">
        <v>2</v>
      </c>
      <c r="D41" s="9" t="s">
        <v>73</v>
      </c>
      <c r="E41" s="11">
        <v>5000</v>
      </c>
      <c r="F41" s="9">
        <v>0</v>
      </c>
      <c r="G41" s="12">
        <v>950</v>
      </c>
    </row>
    <row r="42" spans="1:15" x14ac:dyDescent="0.3">
      <c r="A42" s="9">
        <v>101</v>
      </c>
      <c r="B42" t="s">
        <v>108</v>
      </c>
      <c r="C42" s="9">
        <v>2</v>
      </c>
      <c r="D42" s="9" t="s">
        <v>95</v>
      </c>
      <c r="E42" s="14">
        <v>10000</v>
      </c>
      <c r="F42" s="9">
        <v>0</v>
      </c>
      <c r="G42" s="15">
        <v>850</v>
      </c>
    </row>
    <row r="43" spans="1:15" x14ac:dyDescent="0.3">
      <c r="A43" s="9">
        <v>136</v>
      </c>
      <c r="B43" t="s">
        <v>109</v>
      </c>
      <c r="C43" s="9">
        <v>2</v>
      </c>
      <c r="D43" s="9" t="s">
        <v>69</v>
      </c>
      <c r="E43" s="14">
        <v>5000</v>
      </c>
      <c r="F43" s="9">
        <v>0</v>
      </c>
      <c r="G43" s="15">
        <v>952</v>
      </c>
    </row>
    <row r="44" spans="1:15" x14ac:dyDescent="0.3">
      <c r="A44" s="9">
        <v>148</v>
      </c>
      <c r="B44" t="s">
        <v>110</v>
      </c>
      <c r="C44" s="9">
        <v>1</v>
      </c>
      <c r="D44" s="9" t="s">
        <v>111</v>
      </c>
      <c r="E44" s="14">
        <v>6500</v>
      </c>
      <c r="F44" s="9">
        <v>0</v>
      </c>
      <c r="G44" s="15">
        <v>975</v>
      </c>
    </row>
    <row r="45" spans="1:15" x14ac:dyDescent="0.3">
      <c r="A45" s="9">
        <v>145</v>
      </c>
      <c r="B45" t="s">
        <v>112</v>
      </c>
      <c r="C45" s="9">
        <v>1</v>
      </c>
      <c r="D45" s="9" t="s">
        <v>66</v>
      </c>
      <c r="E45" s="14">
        <v>4000</v>
      </c>
      <c r="F45" s="9">
        <v>1</v>
      </c>
      <c r="G45" s="15">
        <v>500</v>
      </c>
    </row>
    <row r="46" spans="1:15" x14ac:dyDescent="0.3">
      <c r="A46" s="9">
        <v>149</v>
      </c>
      <c r="B46" t="s">
        <v>113</v>
      </c>
      <c r="C46" s="9">
        <v>2</v>
      </c>
      <c r="D46" s="9" t="s">
        <v>66</v>
      </c>
      <c r="E46" s="14">
        <v>7000</v>
      </c>
      <c r="F46" s="9">
        <v>0</v>
      </c>
      <c r="G46" s="15">
        <v>800</v>
      </c>
    </row>
    <row r="47" spans="1:15" x14ac:dyDescent="0.3">
      <c r="A47" s="9">
        <v>118</v>
      </c>
      <c r="B47" t="s">
        <v>117</v>
      </c>
      <c r="C47" s="9">
        <v>1</v>
      </c>
      <c r="D47" s="9" t="s">
        <v>118</v>
      </c>
      <c r="E47" s="14">
        <v>5500</v>
      </c>
      <c r="F47" s="9">
        <v>3</v>
      </c>
      <c r="G47" s="15">
        <v>2500</v>
      </c>
    </row>
    <row r="48" spans="1:15" x14ac:dyDescent="0.3">
      <c r="A48" s="9">
        <v>105</v>
      </c>
      <c r="B48" t="s">
        <v>119</v>
      </c>
      <c r="C48" s="9">
        <v>2</v>
      </c>
      <c r="D48" s="9" t="s">
        <v>118</v>
      </c>
      <c r="E48" s="14">
        <v>5000</v>
      </c>
      <c r="F48" s="9">
        <v>0</v>
      </c>
      <c r="G48" s="15">
        <v>3000</v>
      </c>
    </row>
    <row r="49" spans="1:7" x14ac:dyDescent="0.3">
      <c r="A49" s="9">
        <v>127</v>
      </c>
      <c r="B49" t="s">
        <v>120</v>
      </c>
      <c r="C49" s="9">
        <v>1</v>
      </c>
      <c r="D49" s="9" t="s">
        <v>118</v>
      </c>
      <c r="E49" s="14">
        <v>8000</v>
      </c>
      <c r="F49" s="9">
        <v>1</v>
      </c>
      <c r="G49" s="15">
        <v>500</v>
      </c>
    </row>
    <row r="50" spans="1:7" x14ac:dyDescent="0.3">
      <c r="A50" s="9">
        <v>126</v>
      </c>
      <c r="B50" t="s">
        <v>114</v>
      </c>
      <c r="C50" s="9">
        <v>1</v>
      </c>
      <c r="D50" s="9" t="s">
        <v>115</v>
      </c>
      <c r="E50" s="14">
        <v>6400</v>
      </c>
      <c r="F50" s="9">
        <v>8</v>
      </c>
      <c r="G50" s="15">
        <v>1450</v>
      </c>
    </row>
    <row r="51" spans="1:7" x14ac:dyDescent="0.3">
      <c r="A51" s="9">
        <v>125</v>
      </c>
      <c r="B51" t="s">
        <v>116</v>
      </c>
      <c r="C51" s="9">
        <v>2</v>
      </c>
      <c r="D51" s="9" t="s">
        <v>73</v>
      </c>
      <c r="E51" s="14">
        <v>5000</v>
      </c>
      <c r="F51" s="9">
        <v>0</v>
      </c>
      <c r="G51" s="15">
        <v>950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BBDD</vt:lpstr>
      <vt:lpstr>Ejemplo</vt:lpstr>
      <vt:lpstr>Ejercicio.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hola</cp:lastModifiedBy>
  <dcterms:created xsi:type="dcterms:W3CDTF">2015-11-10T17:09:31Z</dcterms:created>
  <dcterms:modified xsi:type="dcterms:W3CDTF">2024-10-16T21:21:58Z</dcterms:modified>
</cp:coreProperties>
</file>